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dir-my.sharepoint.com/personal/asilas_dir_ca_gov/Documents/HR paperwork/"/>
    </mc:Choice>
  </mc:AlternateContent>
  <xr:revisionPtr revIDLastSave="556" documentId="8_{0409FE2E-A336-4155-88D4-D946D79728C3}" xr6:coauthVersionLast="47" xr6:coauthVersionMax="47" xr10:uidLastSave="{75CE6897-2E09-4BB9-BE40-1D4BD19A0FC6}"/>
  <bookViews>
    <workbookView xWindow="-120" yWindow="-120" windowWidth="29040" windowHeight="15720" firstSheet="3" activeTab="8" xr2:uid="{472E32B6-BF0E-4AF8-90A2-F6B0005CC1DF}"/>
  </bookViews>
  <sheets>
    <sheet name="diclofenac gel" sheetId="3" r:id="rId1"/>
    <sheet name="diclofenac solution" sheetId="4" r:id="rId2"/>
    <sheet name="Other Products" sheetId="5" r:id="rId3"/>
    <sheet name="diclofenac all percentages" sheetId="2" r:id="rId4"/>
    <sheet name="Topical Anesthetics All" sheetId="6" r:id="rId5"/>
    <sheet name="Lidocaine patch" sheetId="7" r:id="rId6"/>
    <sheet name="Lidocaine Other" sheetId="8" r:id="rId7"/>
    <sheet name="Lidocaine Combos" sheetId="9" r:id="rId8"/>
    <sheet name="lidocaine-prilocaine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0" l="1"/>
  <c r="Q5" i="10" s="1"/>
  <c r="K5" i="10"/>
  <c r="M5" i="10" s="1"/>
  <c r="J5" i="10"/>
  <c r="H5" i="10"/>
  <c r="P4" i="10"/>
  <c r="Q4" i="10" s="1"/>
  <c r="K4" i="10"/>
  <c r="M4" i="10" s="1"/>
  <c r="J4" i="10"/>
  <c r="H4" i="10"/>
  <c r="P3" i="10"/>
  <c r="Q3" i="10" s="1"/>
  <c r="K3" i="10"/>
  <c r="M3" i="10" s="1"/>
  <c r="J3" i="10"/>
  <c r="H3" i="10"/>
  <c r="P2" i="10"/>
  <c r="Q2" i="10" s="1"/>
  <c r="K2" i="10"/>
  <c r="M2" i="10" s="1"/>
  <c r="J2" i="10"/>
  <c r="H2" i="10"/>
  <c r="H31" i="9"/>
  <c r="J31" i="9"/>
  <c r="K31" i="9"/>
  <c r="M31" i="9" s="1"/>
  <c r="P31" i="9"/>
  <c r="Q31" i="9" s="1"/>
  <c r="P11" i="9"/>
  <c r="Q11" i="9" s="1"/>
  <c r="K11" i="9"/>
  <c r="M11" i="9" s="1"/>
  <c r="J11" i="9"/>
  <c r="H11" i="9"/>
  <c r="P24" i="9"/>
  <c r="Q24" i="9" s="1"/>
  <c r="K24" i="9"/>
  <c r="M24" i="9" s="1"/>
  <c r="J24" i="9"/>
  <c r="H24" i="9"/>
  <c r="P28" i="9"/>
  <c r="Q28" i="9" s="1"/>
  <c r="K28" i="9"/>
  <c r="M28" i="9" s="1"/>
  <c r="J28" i="9"/>
  <c r="H28" i="9"/>
  <c r="P12" i="9"/>
  <c r="Q12" i="9" s="1"/>
  <c r="K12" i="9"/>
  <c r="M12" i="9" s="1"/>
  <c r="J12" i="9"/>
  <c r="H12" i="9"/>
  <c r="P35" i="9"/>
  <c r="Q35" i="9" s="1"/>
  <c r="K35" i="9"/>
  <c r="M35" i="9" s="1"/>
  <c r="J35" i="9"/>
  <c r="H35" i="9"/>
  <c r="P9" i="9"/>
  <c r="Q9" i="9" s="1"/>
  <c r="K9" i="9"/>
  <c r="M9" i="9" s="1"/>
  <c r="J9" i="9"/>
  <c r="H9" i="9"/>
  <c r="P8" i="9"/>
  <c r="Q8" i="9" s="1"/>
  <c r="K8" i="9"/>
  <c r="M8" i="9" s="1"/>
  <c r="J8" i="9"/>
  <c r="H8" i="9"/>
  <c r="P20" i="9"/>
  <c r="Q20" i="9" s="1"/>
  <c r="K20" i="9"/>
  <c r="M20" i="9" s="1"/>
  <c r="J20" i="9"/>
  <c r="H20" i="9"/>
  <c r="P6" i="9"/>
  <c r="Q6" i="9" s="1"/>
  <c r="K6" i="9"/>
  <c r="M6" i="9" s="1"/>
  <c r="J6" i="9"/>
  <c r="H6" i="9"/>
  <c r="P17" i="9"/>
  <c r="Q17" i="9" s="1"/>
  <c r="K17" i="9"/>
  <c r="M17" i="9" s="1"/>
  <c r="J17" i="9"/>
  <c r="H17" i="9"/>
  <c r="P15" i="9"/>
  <c r="Q15" i="9" s="1"/>
  <c r="K15" i="9"/>
  <c r="M15" i="9" s="1"/>
  <c r="J15" i="9"/>
  <c r="H15" i="9"/>
  <c r="P34" i="9"/>
  <c r="Q34" i="9" s="1"/>
  <c r="K34" i="9"/>
  <c r="M34" i="9" s="1"/>
  <c r="J34" i="9"/>
  <c r="H34" i="9"/>
  <c r="P32" i="9"/>
  <c r="Q32" i="9" s="1"/>
  <c r="K32" i="9"/>
  <c r="M32" i="9" s="1"/>
  <c r="J32" i="9"/>
  <c r="H32" i="9"/>
  <c r="P33" i="9"/>
  <c r="Q33" i="9" s="1"/>
  <c r="K33" i="9"/>
  <c r="M33" i="9" s="1"/>
  <c r="J33" i="9"/>
  <c r="H33" i="9"/>
  <c r="K36" i="9"/>
  <c r="M36" i="9" s="1"/>
  <c r="J36" i="9"/>
  <c r="H36" i="9"/>
  <c r="P29" i="9"/>
  <c r="Q29" i="9" s="1"/>
  <c r="K29" i="9"/>
  <c r="M29" i="9" s="1"/>
  <c r="J29" i="9"/>
  <c r="H29" i="9"/>
  <c r="K26" i="9"/>
  <c r="M26" i="9" s="1"/>
  <c r="J26" i="9"/>
  <c r="H26" i="9"/>
  <c r="P22" i="9"/>
  <c r="Q22" i="9" s="1"/>
  <c r="K22" i="9"/>
  <c r="M22" i="9" s="1"/>
  <c r="J22" i="9"/>
  <c r="H22" i="9"/>
  <c r="P16" i="9"/>
  <c r="Q16" i="9" s="1"/>
  <c r="K16" i="9"/>
  <c r="M16" i="9" s="1"/>
  <c r="J16" i="9"/>
  <c r="H16" i="9"/>
  <c r="P13" i="9"/>
  <c r="Q13" i="9" s="1"/>
  <c r="K13" i="9"/>
  <c r="M13" i="9" s="1"/>
  <c r="J13" i="9"/>
  <c r="H13" i="9"/>
  <c r="K7" i="9"/>
  <c r="M7" i="9" s="1"/>
  <c r="J7" i="9"/>
  <c r="H7" i="9"/>
  <c r="K5" i="9"/>
  <c r="M5" i="9" s="1"/>
  <c r="J5" i="9"/>
  <c r="H5" i="9"/>
  <c r="P2" i="9"/>
  <c r="Q2" i="9" s="1"/>
  <c r="K2" i="9"/>
  <c r="M2" i="9" s="1"/>
  <c r="J2" i="9"/>
  <c r="H2" i="9"/>
  <c r="P14" i="9"/>
  <c r="Q14" i="9" s="1"/>
  <c r="K14" i="9"/>
  <c r="M14" i="9" s="1"/>
  <c r="J14" i="9"/>
  <c r="H14" i="9"/>
  <c r="K3" i="9"/>
  <c r="M3" i="9" s="1"/>
  <c r="J3" i="9"/>
  <c r="H3" i="9"/>
  <c r="K25" i="9"/>
  <c r="M25" i="9" s="1"/>
  <c r="J25" i="9"/>
  <c r="H25" i="9"/>
  <c r="P27" i="9"/>
  <c r="Q27" i="9" s="1"/>
  <c r="K27" i="9"/>
  <c r="M27" i="9" s="1"/>
  <c r="J27" i="9"/>
  <c r="H27" i="9"/>
  <c r="P10" i="9"/>
  <c r="Q10" i="9" s="1"/>
  <c r="K10" i="9"/>
  <c r="M10" i="9" s="1"/>
  <c r="J10" i="9"/>
  <c r="H10" i="9"/>
  <c r="P21" i="9"/>
  <c r="Q21" i="9" s="1"/>
  <c r="K21" i="9"/>
  <c r="M21" i="9" s="1"/>
  <c r="J21" i="9"/>
  <c r="H21" i="9"/>
  <c r="P23" i="9"/>
  <c r="Q23" i="9" s="1"/>
  <c r="K23" i="9"/>
  <c r="M23" i="9" s="1"/>
  <c r="J23" i="9"/>
  <c r="H23" i="9"/>
  <c r="P19" i="9"/>
  <c r="Q19" i="9" s="1"/>
  <c r="K19" i="9"/>
  <c r="M19" i="9" s="1"/>
  <c r="J19" i="9"/>
  <c r="H19" i="9"/>
  <c r="P30" i="9"/>
  <c r="Q30" i="9" s="1"/>
  <c r="K30" i="9"/>
  <c r="M30" i="9" s="1"/>
  <c r="J30" i="9"/>
  <c r="H30" i="9"/>
  <c r="P4" i="9"/>
  <c r="Q4" i="9" s="1"/>
  <c r="K4" i="9"/>
  <c r="M4" i="9" s="1"/>
  <c r="J4" i="9"/>
  <c r="H4" i="9"/>
  <c r="P18" i="9"/>
  <c r="Q18" i="9" s="1"/>
  <c r="K18" i="9"/>
  <c r="M18" i="9" s="1"/>
  <c r="J18" i="9"/>
  <c r="H18" i="9"/>
  <c r="K60" i="6"/>
  <c r="H60" i="6"/>
  <c r="K124" i="6"/>
  <c r="H124" i="6"/>
  <c r="K154" i="6"/>
  <c r="H154" i="6"/>
  <c r="K54" i="6"/>
  <c r="H54" i="6"/>
  <c r="K153" i="6"/>
  <c r="H153" i="6"/>
  <c r="K144" i="6"/>
  <c r="H144" i="6"/>
  <c r="K66" i="6"/>
  <c r="H66" i="6"/>
  <c r="K137" i="6"/>
  <c r="H137" i="6"/>
  <c r="K74" i="6"/>
  <c r="H74" i="6"/>
  <c r="K131" i="6"/>
  <c r="H131" i="6"/>
  <c r="K83" i="6"/>
  <c r="H83" i="6"/>
  <c r="K135" i="6"/>
  <c r="H135" i="6"/>
  <c r="K138" i="6"/>
  <c r="H138" i="6"/>
  <c r="K139" i="6"/>
  <c r="H139" i="6"/>
  <c r="K146" i="6"/>
  <c r="H146" i="6"/>
  <c r="K132" i="6"/>
  <c r="H132" i="6"/>
  <c r="K145" i="6"/>
  <c r="H145" i="6"/>
  <c r="K143" i="6"/>
  <c r="H143" i="6"/>
  <c r="K69" i="6"/>
  <c r="H69" i="6"/>
  <c r="K152" i="6"/>
  <c r="H152" i="6"/>
  <c r="K61" i="6"/>
  <c r="H61" i="6"/>
  <c r="K57" i="6"/>
  <c r="H57" i="6"/>
  <c r="K151" i="6"/>
  <c r="H151" i="6"/>
  <c r="K125" i="6"/>
  <c r="H125" i="6"/>
  <c r="K123" i="6"/>
  <c r="H123" i="6"/>
  <c r="K72" i="6"/>
  <c r="H72" i="6"/>
  <c r="K142" i="6"/>
  <c r="H142" i="6"/>
  <c r="K130" i="6"/>
  <c r="H130" i="6"/>
  <c r="K82" i="6"/>
  <c r="H82" i="6"/>
  <c r="K91" i="6"/>
  <c r="H91" i="6"/>
  <c r="K84" i="6"/>
  <c r="H84" i="6"/>
  <c r="K116" i="6"/>
  <c r="H116" i="6"/>
  <c r="K133" i="6"/>
  <c r="H133" i="6"/>
  <c r="K140" i="6"/>
  <c r="H140" i="6"/>
  <c r="K114" i="6"/>
  <c r="H114" i="6"/>
  <c r="K150" i="6"/>
  <c r="H150" i="6"/>
  <c r="K85" i="6"/>
  <c r="H85" i="6"/>
  <c r="K119" i="6"/>
  <c r="H119" i="6"/>
  <c r="K70" i="6"/>
  <c r="H70" i="6"/>
  <c r="K122" i="6"/>
  <c r="H122" i="6"/>
  <c r="K64" i="6"/>
  <c r="H64" i="6"/>
  <c r="K134" i="6"/>
  <c r="H134" i="6"/>
  <c r="K136" i="6"/>
  <c r="H136" i="6"/>
  <c r="K149" i="6"/>
  <c r="H149" i="6"/>
  <c r="K118" i="6"/>
  <c r="H118" i="6"/>
  <c r="K128" i="6"/>
  <c r="H128" i="6"/>
  <c r="K88" i="6"/>
  <c r="H88" i="6"/>
  <c r="K141" i="6"/>
  <c r="H141" i="6"/>
  <c r="K127" i="6"/>
  <c r="H127" i="6"/>
  <c r="K108" i="6"/>
  <c r="H108" i="6"/>
  <c r="K126" i="6"/>
  <c r="H126" i="6"/>
  <c r="K94" i="6"/>
  <c r="H94" i="6"/>
  <c r="K113" i="6"/>
  <c r="H113" i="6"/>
  <c r="K112" i="6"/>
  <c r="H112" i="6"/>
  <c r="K121" i="6"/>
  <c r="H121" i="6"/>
  <c r="K103" i="6"/>
  <c r="H103" i="6"/>
  <c r="K71" i="6"/>
  <c r="H71" i="6"/>
  <c r="K89" i="6"/>
  <c r="H89" i="6"/>
  <c r="K101" i="6"/>
  <c r="H101" i="6"/>
  <c r="K117" i="6"/>
  <c r="H117" i="6"/>
  <c r="K148" i="6"/>
  <c r="H148" i="6"/>
  <c r="K75" i="6"/>
  <c r="H75" i="6"/>
  <c r="K102" i="6"/>
  <c r="H102" i="6"/>
  <c r="K120" i="6"/>
  <c r="H120" i="6"/>
  <c r="K129" i="6"/>
  <c r="H129" i="6"/>
  <c r="K111" i="6"/>
  <c r="H111" i="6"/>
  <c r="K107" i="6"/>
  <c r="H107" i="6"/>
  <c r="K104" i="6"/>
  <c r="H104" i="6"/>
  <c r="K95" i="6"/>
  <c r="H95" i="6"/>
  <c r="K110" i="6"/>
  <c r="H110" i="6"/>
  <c r="K36" i="6"/>
  <c r="H36" i="6"/>
  <c r="K44" i="6"/>
  <c r="H44" i="6"/>
  <c r="K67" i="6"/>
  <c r="H67" i="6"/>
  <c r="K115" i="6"/>
  <c r="H115" i="6"/>
  <c r="K43" i="6"/>
  <c r="H43" i="6"/>
  <c r="K53" i="6"/>
  <c r="H53" i="6"/>
  <c r="K106" i="6"/>
  <c r="H106" i="6"/>
  <c r="K109" i="6"/>
  <c r="H109" i="6"/>
  <c r="K87" i="6"/>
  <c r="H87" i="6"/>
  <c r="K86" i="6"/>
  <c r="H86" i="6"/>
  <c r="K32" i="6"/>
  <c r="H32" i="6"/>
  <c r="K55" i="6"/>
  <c r="H55" i="6"/>
  <c r="K33" i="6"/>
  <c r="H33" i="6"/>
  <c r="K98" i="6"/>
  <c r="H98" i="6"/>
  <c r="K96" i="6"/>
  <c r="H96" i="6"/>
  <c r="K42" i="6"/>
  <c r="H42" i="6"/>
  <c r="K77" i="6"/>
  <c r="H77" i="6"/>
  <c r="K99" i="6"/>
  <c r="H99" i="6"/>
  <c r="K58" i="6"/>
  <c r="H58" i="6"/>
  <c r="K147" i="6"/>
  <c r="H147" i="6"/>
  <c r="K90" i="6"/>
  <c r="H90" i="6"/>
  <c r="K97" i="6"/>
  <c r="H97" i="6"/>
  <c r="K35" i="6"/>
  <c r="H35" i="6"/>
  <c r="K100" i="6"/>
  <c r="H100" i="6"/>
  <c r="K81" i="6"/>
  <c r="H81" i="6"/>
  <c r="K105" i="6"/>
  <c r="H105" i="6"/>
  <c r="K65" i="6"/>
  <c r="H65" i="6"/>
  <c r="K26" i="6"/>
  <c r="H26" i="6"/>
  <c r="K73" i="6"/>
  <c r="H73" i="6"/>
  <c r="K92" i="6"/>
  <c r="H92" i="6"/>
  <c r="K56" i="6"/>
  <c r="H56" i="6"/>
  <c r="K47" i="6"/>
  <c r="H47" i="6"/>
  <c r="K63" i="6"/>
  <c r="H63" i="6"/>
  <c r="K62" i="6"/>
  <c r="H62" i="6"/>
  <c r="K49" i="6"/>
  <c r="H49" i="6"/>
  <c r="K93" i="6"/>
  <c r="H93" i="6"/>
  <c r="K79" i="6"/>
  <c r="H79" i="6"/>
  <c r="K76" i="6"/>
  <c r="H76" i="6"/>
  <c r="K78" i="6"/>
  <c r="H78" i="6"/>
  <c r="K80" i="6"/>
  <c r="H80" i="6"/>
  <c r="K41" i="6"/>
  <c r="H41" i="6"/>
  <c r="K46" i="6"/>
  <c r="H46" i="6"/>
  <c r="K50" i="6"/>
  <c r="H50" i="6"/>
  <c r="K52" i="6"/>
  <c r="H52" i="6"/>
  <c r="K22" i="6"/>
  <c r="H22" i="6"/>
  <c r="K21" i="6"/>
  <c r="H21" i="6"/>
  <c r="K38" i="6"/>
  <c r="H38" i="6"/>
  <c r="K29" i="6"/>
  <c r="H29" i="6"/>
  <c r="K31" i="6"/>
  <c r="H31" i="6"/>
  <c r="K48" i="6"/>
  <c r="H48" i="6"/>
  <c r="K18" i="6"/>
  <c r="H18" i="6"/>
  <c r="K68" i="6"/>
  <c r="H68" i="6"/>
  <c r="K59" i="6"/>
  <c r="H59" i="6"/>
  <c r="K30" i="6"/>
  <c r="H30" i="6"/>
  <c r="K40" i="6"/>
  <c r="H40" i="6"/>
  <c r="K13" i="6"/>
  <c r="H13" i="6"/>
  <c r="K27" i="6"/>
  <c r="H27" i="6"/>
  <c r="K11" i="6"/>
  <c r="H11" i="6"/>
  <c r="K24" i="6"/>
  <c r="H24" i="6"/>
  <c r="K9" i="6"/>
  <c r="H9" i="6"/>
  <c r="K51" i="6"/>
  <c r="H51" i="6"/>
  <c r="K20" i="6"/>
  <c r="H20" i="6"/>
  <c r="K23" i="6"/>
  <c r="H23" i="6"/>
  <c r="K45" i="6"/>
  <c r="H45" i="6"/>
  <c r="K10" i="6"/>
  <c r="H10" i="6"/>
  <c r="K14" i="6"/>
  <c r="H14" i="6"/>
  <c r="K37" i="6"/>
  <c r="H37" i="6"/>
  <c r="K15" i="6"/>
  <c r="H15" i="6"/>
  <c r="K25" i="6"/>
  <c r="H25" i="6"/>
  <c r="K16" i="6"/>
  <c r="H16" i="6"/>
  <c r="K39" i="6"/>
  <c r="H39" i="6"/>
  <c r="K19" i="6"/>
  <c r="H19" i="6"/>
  <c r="K34" i="6"/>
  <c r="H34" i="6"/>
  <c r="K17" i="6"/>
  <c r="H17" i="6"/>
  <c r="K12" i="6"/>
  <c r="H12" i="6"/>
  <c r="K6" i="6"/>
  <c r="H6" i="6"/>
  <c r="K4" i="6"/>
  <c r="H4" i="6"/>
  <c r="K28" i="6"/>
  <c r="H28" i="6"/>
  <c r="K7" i="6"/>
  <c r="H7" i="6"/>
  <c r="K8" i="6"/>
  <c r="H8" i="6"/>
  <c r="K3" i="6"/>
  <c r="H3" i="6"/>
  <c r="K5" i="6"/>
  <c r="H5" i="6"/>
  <c r="K2" i="6"/>
  <c r="H2" i="6"/>
  <c r="K70" i="2"/>
  <c r="H70" i="2"/>
  <c r="K65" i="2"/>
  <c r="H65" i="2"/>
  <c r="K64" i="2"/>
  <c r="H64" i="2"/>
  <c r="K63" i="2"/>
  <c r="H63" i="2"/>
  <c r="K62" i="2"/>
  <c r="H62" i="2"/>
  <c r="K61" i="2"/>
  <c r="H61" i="2"/>
  <c r="K60" i="2"/>
  <c r="H60" i="2"/>
  <c r="K59" i="2"/>
  <c r="H59" i="2"/>
  <c r="K58" i="2"/>
  <c r="H58" i="2"/>
  <c r="K57" i="2"/>
  <c r="H57" i="2"/>
  <c r="K56" i="2"/>
  <c r="H56" i="2"/>
  <c r="K55" i="2"/>
  <c r="H55" i="2"/>
  <c r="K54" i="2"/>
  <c r="H54" i="2"/>
  <c r="K53" i="2"/>
  <c r="H53" i="2"/>
  <c r="K52" i="2"/>
  <c r="H52" i="2"/>
  <c r="K71" i="2"/>
  <c r="H71" i="2"/>
  <c r="K51" i="2"/>
  <c r="H51" i="2"/>
  <c r="K50" i="2"/>
  <c r="H50" i="2"/>
  <c r="K49" i="2"/>
  <c r="H49" i="2"/>
  <c r="K48" i="2"/>
  <c r="H48" i="2"/>
  <c r="K47" i="2"/>
  <c r="H47" i="2"/>
  <c r="K46" i="2"/>
  <c r="H46" i="2"/>
  <c r="K45" i="2"/>
  <c r="H45" i="2"/>
  <c r="K44" i="2"/>
  <c r="H44" i="2"/>
  <c r="K43" i="2"/>
  <c r="H43" i="2"/>
  <c r="K42" i="2"/>
  <c r="H42" i="2"/>
  <c r="K41" i="2"/>
  <c r="H41" i="2"/>
  <c r="K40" i="2"/>
  <c r="H40" i="2"/>
  <c r="K39" i="2"/>
  <c r="H39" i="2"/>
  <c r="K38" i="2"/>
  <c r="H38" i="2"/>
  <c r="K37" i="2"/>
  <c r="H37" i="2"/>
  <c r="K36" i="2"/>
  <c r="H36" i="2"/>
  <c r="K35" i="2"/>
  <c r="H35" i="2"/>
  <c r="K34" i="2"/>
  <c r="H34" i="2"/>
  <c r="K33" i="2"/>
  <c r="H33" i="2"/>
  <c r="K32" i="2"/>
  <c r="H32" i="2"/>
  <c r="K31" i="2"/>
  <c r="H31" i="2"/>
  <c r="K30" i="2"/>
  <c r="H30" i="2"/>
  <c r="K29" i="2"/>
  <c r="H29" i="2"/>
  <c r="K28" i="2"/>
  <c r="H28" i="2"/>
  <c r="K27" i="2"/>
  <c r="H27" i="2"/>
  <c r="K26" i="2"/>
  <c r="H26" i="2"/>
  <c r="K25" i="2"/>
  <c r="H25" i="2"/>
  <c r="K24" i="2"/>
  <c r="H24" i="2"/>
  <c r="K23" i="2"/>
  <c r="H23" i="2"/>
  <c r="K22" i="2"/>
  <c r="H22" i="2"/>
  <c r="K66" i="2"/>
  <c r="H66" i="2"/>
  <c r="K21" i="2"/>
  <c r="H21" i="2"/>
  <c r="K20" i="2"/>
  <c r="H20" i="2"/>
  <c r="K19" i="2"/>
  <c r="H19" i="2"/>
  <c r="K18" i="2"/>
  <c r="H18" i="2"/>
  <c r="K17" i="2"/>
  <c r="H17" i="2"/>
  <c r="K16" i="2"/>
  <c r="H16" i="2"/>
  <c r="K15" i="2"/>
  <c r="H15" i="2"/>
  <c r="K14" i="2"/>
  <c r="H14" i="2"/>
  <c r="K13" i="2"/>
  <c r="H13" i="2"/>
  <c r="K12" i="2"/>
  <c r="H12" i="2"/>
  <c r="K69" i="2"/>
  <c r="H69" i="2"/>
  <c r="K11" i="2"/>
  <c r="H11" i="2"/>
  <c r="K10" i="2"/>
  <c r="H10" i="2"/>
  <c r="K9" i="2"/>
  <c r="H9" i="2"/>
  <c r="K67" i="2"/>
  <c r="H67" i="2"/>
  <c r="K8" i="2"/>
  <c r="H8" i="2"/>
  <c r="K7" i="2"/>
  <c r="H7" i="2"/>
  <c r="K6" i="2"/>
  <c r="H6" i="2"/>
  <c r="K5" i="2"/>
  <c r="H5" i="2"/>
  <c r="K68" i="2"/>
  <c r="H68" i="2"/>
  <c r="K4" i="2"/>
  <c r="H4" i="2"/>
  <c r="K3" i="2"/>
  <c r="H3" i="2"/>
  <c r="K2" i="2"/>
  <c r="H2" i="2"/>
</calcChain>
</file>

<file path=xl/sharedStrings.xml><?xml version="1.0" encoding="utf-8"?>
<sst xmlns="http://schemas.openxmlformats.org/spreadsheetml/2006/main" count="2195" uniqueCount="369">
  <si>
    <t>NDC Paid</t>
  </si>
  <si>
    <t>Label Name</t>
  </si>
  <si>
    <t>Legend Indicator</t>
  </si>
  <si>
    <t>Total Paid</t>
  </si>
  <si>
    <t>Average Paid per Day</t>
  </si>
  <si>
    <t>Quantity Dispensed</t>
  </si>
  <si>
    <t>00067815202</t>
  </si>
  <si>
    <t>VOLTAREN ARTHRITIS PAIN 1% GEL</t>
  </si>
  <si>
    <t>N</t>
  </si>
  <si>
    <t>00067815203</t>
  </si>
  <si>
    <t>00067815204</t>
  </si>
  <si>
    <t>00067815301</t>
  </si>
  <si>
    <t>00113118901</t>
  </si>
  <si>
    <t>GS ARTHRITIS PAIN 1% GEL</t>
  </si>
  <si>
    <t>00113118903</t>
  </si>
  <si>
    <t>00378875006</t>
  </si>
  <si>
    <t>DICLOFENAC SODIUM 1% GEL</t>
  </si>
  <si>
    <t>Y</t>
  </si>
  <si>
    <t>00536129431</t>
  </si>
  <si>
    <t>00536129434</t>
  </si>
  <si>
    <t>00536129497</t>
  </si>
  <si>
    <t>21922000909</t>
  </si>
  <si>
    <t>21922004409</t>
  </si>
  <si>
    <t>42291025611</t>
  </si>
  <si>
    <t>43598097710</t>
  </si>
  <si>
    <t>45802016000</t>
  </si>
  <si>
    <t>45802095301</t>
  </si>
  <si>
    <t>46122075237</t>
  </si>
  <si>
    <t>GNP DICLOFENAC SODIUM 1% GEL</t>
  </si>
  <si>
    <t>46122075252</t>
  </si>
  <si>
    <t>46122075253</t>
  </si>
  <si>
    <t>49035026201</t>
  </si>
  <si>
    <t>EQ ARTHRITIS PAIN 1% GEL</t>
  </si>
  <si>
    <t>49035026935</t>
  </si>
  <si>
    <t>49884093547</t>
  </si>
  <si>
    <t>57896014001</t>
  </si>
  <si>
    <t>57896014701</t>
  </si>
  <si>
    <t>58602060407</t>
  </si>
  <si>
    <t>63868073001</t>
  </si>
  <si>
    <t>QC DICLOFENAC SODIUM 1% GEL</t>
  </si>
  <si>
    <t>63981059905</t>
  </si>
  <si>
    <t>ARTHRITIS PAIN RELIEF 1% GEL</t>
  </si>
  <si>
    <t>63981087005</t>
  </si>
  <si>
    <t>65162083366</t>
  </si>
  <si>
    <t>69097052444</t>
  </si>
  <si>
    <t>69097072044</t>
  </si>
  <si>
    <t>69238205301</t>
  </si>
  <si>
    <t>69499031866</t>
  </si>
  <si>
    <t>69842072902</t>
  </si>
  <si>
    <t>CVS DICLOFENAC SODIUM 1% GEL</t>
  </si>
  <si>
    <t>69842097417</t>
  </si>
  <si>
    <t>69842097435</t>
  </si>
  <si>
    <t>69842097453</t>
  </si>
  <si>
    <t>70000055501</t>
  </si>
  <si>
    <t>ARTHRITIS PAIN RELIEVER 1% GEL</t>
  </si>
  <si>
    <t>70000055502</t>
  </si>
  <si>
    <t>70000055503</t>
  </si>
  <si>
    <t>70512010610</t>
  </si>
  <si>
    <t>70677112501</t>
  </si>
  <si>
    <t>FT ARTHRITIS PAIN 1% GEL</t>
  </si>
  <si>
    <t>76282010339</t>
  </si>
  <si>
    <t>76282066339</t>
  </si>
  <si>
    <t>82429031410</t>
  </si>
  <si>
    <t>71300657301</t>
  </si>
  <si>
    <t>DICLOFONO 1.6% GEL PACKET (CMPD-RX)</t>
  </si>
  <si>
    <t>Billed Lines</t>
  </si>
  <si>
    <t>not available</t>
  </si>
  <si>
    <t>Percent of Billed Lines</t>
  </si>
  <si>
    <t>Percent of Total Paid</t>
  </si>
  <si>
    <t>Generic Name</t>
  </si>
  <si>
    <t>Dosage Form</t>
  </si>
  <si>
    <t>NSAID Strength</t>
  </si>
  <si>
    <t>Total Charge</t>
  </si>
  <si>
    <t>13107026947</t>
  </si>
  <si>
    <t>DICLOFENAC 2% SOLUTION PUMP</t>
  </si>
  <si>
    <t>DICLOFENAC SODIUM</t>
  </si>
  <si>
    <t>SOLUTION</t>
  </si>
  <si>
    <t>GEL</t>
  </si>
  <si>
    <t>59088036500</t>
  </si>
  <si>
    <t>XRYLIX 1.5% KIT</t>
  </si>
  <si>
    <t>DICLOFENAC/KINESIOLOGY TAPE</t>
  </si>
  <si>
    <t>62332048712</t>
  </si>
  <si>
    <t>70748033501</t>
  </si>
  <si>
    <t>68180053701</t>
  </si>
  <si>
    <t>59088034300</t>
  </si>
  <si>
    <t>DERMACINRX LEXITRAL PHARMAPAK</t>
  </si>
  <si>
    <t>DICLOFENAC/CAPSICUM OLEORESIN</t>
  </si>
  <si>
    <t>59088078500</t>
  </si>
  <si>
    <t>DICLOTREX II 1.5%-4%-10% KIT</t>
  </si>
  <si>
    <t>DICLOFENAC/MENTHOL/CAMPHOR</t>
  </si>
  <si>
    <t>65162068312</t>
  </si>
  <si>
    <t>00591214071</t>
  </si>
  <si>
    <t>DICLOFENAC 1.5% TOPICAL SOLN</t>
  </si>
  <si>
    <t>75987004005</t>
  </si>
  <si>
    <t>PENNSAID 2% PUMP</t>
  </si>
  <si>
    <t>51672136908</t>
  </si>
  <si>
    <t>72603020701</t>
  </si>
  <si>
    <t>51672135802</t>
  </si>
  <si>
    <t>81877064512</t>
  </si>
  <si>
    <t>DICLAREAL 2%-0.025% PACK</t>
  </si>
  <si>
    <t>DICLOFENAC SODIUM/CAPSAICIN</t>
  </si>
  <si>
    <t>65162091174</t>
  </si>
  <si>
    <t>60505040603</t>
  </si>
  <si>
    <t>59088037210</t>
  </si>
  <si>
    <t>70512081005</t>
  </si>
  <si>
    <t>53149490201</t>
  </si>
  <si>
    <t>00574016712</t>
  </si>
  <si>
    <t>71300644202</t>
  </si>
  <si>
    <t>FROTEK 10% CREAM (CMPD-RX)</t>
  </si>
  <si>
    <t>KETOPROFEN, MICRONIZED</t>
  </si>
  <si>
    <t>CREAM</t>
  </si>
  <si>
    <t>60505039905</t>
  </si>
  <si>
    <t>51021025005</t>
  </si>
  <si>
    <t>71300644201</t>
  </si>
  <si>
    <t>FROTEK 10% CREAM PACKET (CMPD-RX)</t>
  </si>
  <si>
    <t>KETOPROFEN</t>
  </si>
  <si>
    <t>Average Paid per Billed Line</t>
  </si>
  <si>
    <t>Total Days Supply</t>
  </si>
  <si>
    <t>New Drug Price per Unit</t>
  </si>
  <si>
    <t>Total New Drug Price</t>
  </si>
  <si>
    <t>New Drug Price per Day</t>
  </si>
  <si>
    <t>Lidocaine Strength</t>
  </si>
  <si>
    <t>Drug Supplies Days</t>
  </si>
  <si>
    <t>65162079108</t>
  </si>
  <si>
    <t>LIDOCAINE 5% PATCH</t>
  </si>
  <si>
    <t>LIDOCAINE</t>
  </si>
  <si>
    <t>PATCH</t>
  </si>
  <si>
    <t>00591352530</t>
  </si>
  <si>
    <t>00603188016</t>
  </si>
  <si>
    <t>82347050505</t>
  </si>
  <si>
    <t>65162091853</t>
  </si>
  <si>
    <t>LIDOCAINE 5% OINTMENT</t>
  </si>
  <si>
    <t>OINTMENT</t>
  </si>
  <si>
    <t>00536120215</t>
  </si>
  <si>
    <t>LIDOCAINE PAIN RELIEF 4% PATCH</t>
  </si>
  <si>
    <t>69557011130</t>
  </si>
  <si>
    <t>ZTLIDO 1.8% TOPICAL SYSTEM</t>
  </si>
  <si>
    <t>50488100101</t>
  </si>
  <si>
    <t>TEROCIN PATCH</t>
  </si>
  <si>
    <t>LIDOCAINE/MENTHOL</t>
  </si>
  <si>
    <t>68462041827</t>
  </si>
  <si>
    <t>53149210004</t>
  </si>
  <si>
    <t>NULIDO 4%-1% GEL</t>
  </si>
  <si>
    <t>46122045021</t>
  </si>
  <si>
    <t>51672300805</t>
  </si>
  <si>
    <t>00536120207</t>
  </si>
  <si>
    <t>51672302009</t>
  </si>
  <si>
    <t>42858011830</t>
  </si>
  <si>
    <t>70752011304</t>
  </si>
  <si>
    <t>46581083006</t>
  </si>
  <si>
    <t>SALONPAS 4% PATCH</t>
  </si>
  <si>
    <t>53225102001</t>
  </si>
  <si>
    <t>LIDOPRO 4% OINTMENT</t>
  </si>
  <si>
    <t>LIDOCAINE HCL/ME SAL/CAP/MENTH</t>
  </si>
  <si>
    <t>73086090499</t>
  </si>
  <si>
    <t>LIDOCAINE-MENTHOL 4%-4% PATCH</t>
  </si>
  <si>
    <t>70512081230</t>
  </si>
  <si>
    <t>LIDOCAINE 4% PATCH</t>
  </si>
  <si>
    <t>42291047730</t>
  </si>
  <si>
    <t>51672302002</t>
  </si>
  <si>
    <t>41167005840</t>
  </si>
  <si>
    <t>ASPERCREME LIDOCAINE 4% PATCH</t>
  </si>
  <si>
    <t>53225103001</t>
  </si>
  <si>
    <t>VIVA PATCH</t>
  </si>
  <si>
    <t>LIDOCAINE/ME-SALICYLAT/CAMPHOR</t>
  </si>
  <si>
    <t>65162091838</t>
  </si>
  <si>
    <t>59088046607</t>
  </si>
  <si>
    <t>DERMACINRX LIDOGEL 2.8% GEL</t>
  </si>
  <si>
    <t>LIDOCAINE HCL</t>
  </si>
  <si>
    <t>81902010415</t>
  </si>
  <si>
    <t>ZYLOTROL 4%-1% PATCH</t>
  </si>
  <si>
    <t>83881040130</t>
  </si>
  <si>
    <t>LIDOPRO 4%-0.5%-0.1% PATCH</t>
  </si>
  <si>
    <t>LIDOCAINE/METHYL SAL/MENTHOL</t>
  </si>
  <si>
    <t>39328002430</t>
  </si>
  <si>
    <t>LIDOCAINE 4% CREAM</t>
  </si>
  <si>
    <t>16714087802</t>
  </si>
  <si>
    <t>24357070130</t>
  </si>
  <si>
    <t>ANECREAM 4% CREAM</t>
  </si>
  <si>
    <t>70000036601</t>
  </si>
  <si>
    <t>61959000130</t>
  </si>
  <si>
    <t>LIDODERM 5% PATCH</t>
  </si>
  <si>
    <t>41167005842</t>
  </si>
  <si>
    <t>68462041820</t>
  </si>
  <si>
    <t>00168020437</t>
  </si>
  <si>
    <t>69367020285</t>
  </si>
  <si>
    <t>LIDOCAINE 3% CREAM</t>
  </si>
  <si>
    <t>53225102301</t>
  </si>
  <si>
    <t>LIDOPRO PATCH</t>
  </si>
  <si>
    <t>70512001315</t>
  </si>
  <si>
    <t>LENZAPRO FLEX 4%-4% PATCH</t>
  </si>
  <si>
    <t>LIDOCAINE HCL/MENTHOL</t>
  </si>
  <si>
    <t>00378905593</t>
  </si>
  <si>
    <t>42291049530</t>
  </si>
  <si>
    <t>16714087801</t>
  </si>
  <si>
    <t>33342040530</t>
  </si>
  <si>
    <t>71399004903</t>
  </si>
  <si>
    <t>ASPERFLEX LIDOCAINE 4% CREAM</t>
  </si>
  <si>
    <t>00536126720</t>
  </si>
  <si>
    <t>00536135795</t>
  </si>
  <si>
    <t>00168035730</t>
  </si>
  <si>
    <t>LIDOCAINE-PRILOCAINE 2.5%-2.5% CREAM</t>
  </si>
  <si>
    <t>LIDOCAINE/PRILOCAINE</t>
  </si>
  <si>
    <t>LIQUID</t>
  </si>
  <si>
    <t>50428057834</t>
  </si>
  <si>
    <t>CVS PAIN RELIEF(LIDO) 4% PATCH</t>
  </si>
  <si>
    <t>70752011303</t>
  </si>
  <si>
    <t>46581084007</t>
  </si>
  <si>
    <t>SALONPAS 4% FLEXPATCH</t>
  </si>
  <si>
    <t>00591267930</t>
  </si>
  <si>
    <t>33342040550</t>
  </si>
  <si>
    <t>70512001430</t>
  </si>
  <si>
    <t>00574204230</t>
  </si>
  <si>
    <t>39328002415</t>
  </si>
  <si>
    <t>59088037107</t>
  </si>
  <si>
    <t>LIDOTRAL 3.88% CREAM</t>
  </si>
  <si>
    <t>65162079104</t>
  </si>
  <si>
    <t>41167005877</t>
  </si>
  <si>
    <t>ASPERCREME LIDOCAINE 4% CREAM</t>
  </si>
  <si>
    <t>69367020201</t>
  </si>
  <si>
    <t>50804083805</t>
  </si>
  <si>
    <t>GS PAIN RELIEF(LIDO) 4% PATCH</t>
  </si>
  <si>
    <t>53225112301</t>
  </si>
  <si>
    <t>LIDOPRO 4%-1% PATCH</t>
  </si>
  <si>
    <t>70000055701</t>
  </si>
  <si>
    <t>00121097005</t>
  </si>
  <si>
    <t>50488664101</t>
  </si>
  <si>
    <t>LIDOCAINE-MENTHOL 4%-1% GEL</t>
  </si>
  <si>
    <t>59088099707</t>
  </si>
  <si>
    <t>71399004901</t>
  </si>
  <si>
    <t>64380078933</t>
  </si>
  <si>
    <t>72835050102</t>
  </si>
  <si>
    <t>LMR PLUS KIT</t>
  </si>
  <si>
    <t>41167017201</t>
  </si>
  <si>
    <t>ICY HOT 4%-1% PATCH</t>
  </si>
  <si>
    <t>50428039639</t>
  </si>
  <si>
    <t>CVS LIDOCAINE PAIN RLF 4% PTCH</t>
  </si>
  <si>
    <t>63481068706</t>
  </si>
  <si>
    <t>67877047380</t>
  </si>
  <si>
    <t>72835050202</t>
  </si>
  <si>
    <t>ELEMAR KIT</t>
  </si>
  <si>
    <t>42291039930</t>
  </si>
  <si>
    <t>13925015901</t>
  </si>
  <si>
    <t>41167017101</t>
  </si>
  <si>
    <t>ICY HOT MAX 4%-1% CREAM</t>
  </si>
  <si>
    <t>55328090203</t>
  </si>
  <si>
    <t>SALONPAS LIDOCAIN PLS 4-10% CR</t>
  </si>
  <si>
    <t>LIDOCAINE HCL/BENZYL ALCOHOL</t>
  </si>
  <si>
    <t>62332042435</t>
  </si>
  <si>
    <t>62332042450</t>
  </si>
  <si>
    <t>41167005884</t>
  </si>
  <si>
    <t>64380078932</t>
  </si>
  <si>
    <t>72275000915</t>
  </si>
  <si>
    <t>LIMETCAM 2.5%-2%-4% PATCH</t>
  </si>
  <si>
    <t>69621037107</t>
  </si>
  <si>
    <t>LIDOCAINE HCL 3.88% CREAM</t>
  </si>
  <si>
    <t>70677118801</t>
  </si>
  <si>
    <t>FT PAIN RELIEF(LIDO) 4% PATCH</t>
  </si>
  <si>
    <t>41167005847</t>
  </si>
  <si>
    <t>00603188010</t>
  </si>
  <si>
    <t>24357070115</t>
  </si>
  <si>
    <t>50428053459</t>
  </si>
  <si>
    <t>50428054208</t>
  </si>
  <si>
    <t>CVS PAIN RELIEF 4% CREAM</t>
  </si>
  <si>
    <t>71399445605</t>
  </si>
  <si>
    <t>ASPERFLEX PAIN RELIEF 4% PATCH</t>
  </si>
  <si>
    <t>10135067299</t>
  </si>
  <si>
    <t>13925015903</t>
  </si>
  <si>
    <t>30772004289</t>
  </si>
  <si>
    <t>NERVIVE PAIN 4%-1% LIQ ROLL-ON</t>
  </si>
  <si>
    <t>41167017151</t>
  </si>
  <si>
    <t>ICY HOT MAX 4% LIQUID ROLL-ON</t>
  </si>
  <si>
    <t>43199004030</t>
  </si>
  <si>
    <t>58980082630</t>
  </si>
  <si>
    <t>59088090954</t>
  </si>
  <si>
    <t>LIDOCAN V 5% PATCH</t>
  </si>
  <si>
    <t>00121097030</t>
  </si>
  <si>
    <t>00536127803</t>
  </si>
  <si>
    <t>00591352511</t>
  </si>
  <si>
    <t>24357070106</t>
  </si>
  <si>
    <t>46581083001</t>
  </si>
  <si>
    <t>70000009901</t>
  </si>
  <si>
    <t>LIDOCAINE PAIN RLF 4% LIQUID</t>
  </si>
  <si>
    <t>70000055801</t>
  </si>
  <si>
    <t>COLD AND HOT 4%-1% PATCH</t>
  </si>
  <si>
    <t>70112015001</t>
  </si>
  <si>
    <t>LEVIGOLT 4%-1% CREAM</t>
  </si>
  <si>
    <t>00536121195</t>
  </si>
  <si>
    <t>DIBUCAINE 1% OINTMENT</t>
  </si>
  <si>
    <t>DIBUCAINE</t>
  </si>
  <si>
    <t>16714017730</t>
  </si>
  <si>
    <t>41167005660</t>
  </si>
  <si>
    <t>41167005685</t>
  </si>
  <si>
    <t>ASPERCREME LIDOCAINE 4% LIQUID</t>
  </si>
  <si>
    <t>50268049030</t>
  </si>
  <si>
    <t>LIDOCAINE HCL 4% CREAM</t>
  </si>
  <si>
    <t>50428028323</t>
  </si>
  <si>
    <t>CVS LIDOCAINE HCL 4% CREAM</t>
  </si>
  <si>
    <t>50428058595</t>
  </si>
  <si>
    <t>CVS COLD AND HOT 4%-1% PATCH</t>
  </si>
  <si>
    <t>50488200401</t>
  </si>
  <si>
    <t>52565000855</t>
  </si>
  <si>
    <t>59088090554</t>
  </si>
  <si>
    <t>DERMACINRX LIDOCAN 5% PATCH</t>
  </si>
  <si>
    <t>62332058231</t>
  </si>
  <si>
    <t>64380078923</t>
  </si>
  <si>
    <t>81902023001</t>
  </si>
  <si>
    <t>ZYLOTROL 4%-1% CREAM GEL</t>
  </si>
  <si>
    <t>CREAM GEL</t>
  </si>
  <si>
    <t>00496088230</t>
  </si>
  <si>
    <t>LMX 4 4% CREAM</t>
  </si>
  <si>
    <t>41167005862</t>
  </si>
  <si>
    <t>41167017402</t>
  </si>
  <si>
    <t>ICY HOT MAX 4%-1% DRY SPRAY</t>
  </si>
  <si>
    <t>SPRAY</t>
  </si>
  <si>
    <t>42291040030</t>
  </si>
  <si>
    <t>LIDOCAINE 5% CREAM</t>
  </si>
  <si>
    <t>53225102201</t>
  </si>
  <si>
    <t>59088039654</t>
  </si>
  <si>
    <t>59088090754</t>
  </si>
  <si>
    <t>LIDOCAN III 5% PATCH</t>
  </si>
  <si>
    <t>63739005466</t>
  </si>
  <si>
    <t>70000009801</t>
  </si>
  <si>
    <t>70645073510</t>
  </si>
  <si>
    <t>LIDOCAINE 3.5% PATCH</t>
  </si>
  <si>
    <t>71399004902</t>
  </si>
  <si>
    <t>71399445305</t>
  </si>
  <si>
    <t>ASPERFLEX MAX 4%-1% PATCH</t>
  </si>
  <si>
    <t>71399654401</t>
  </si>
  <si>
    <t>ASPERFLEX 4% OINTMENT</t>
  </si>
  <si>
    <t>73352062001</t>
  </si>
  <si>
    <t>TRILOGEL 2.8% GEL</t>
  </si>
  <si>
    <t>73352083015</t>
  </si>
  <si>
    <t>TRIDACAINE II 5% PATCH</t>
  </si>
  <si>
    <t>73352083515</t>
  </si>
  <si>
    <t>TRIDACAINE III 5% PATCH</t>
  </si>
  <si>
    <t>82944010010</t>
  </si>
  <si>
    <t>LIDOCORE 4% PATCH</t>
  </si>
  <si>
    <t>10038006218</t>
  </si>
  <si>
    <t>16864068003</t>
  </si>
  <si>
    <t>DERMOPLAST PAIN RELIEVING SPRY</t>
  </si>
  <si>
    <t>BENZOCAINE/MENTHOL</t>
  </si>
  <si>
    <t>39328002455</t>
  </si>
  <si>
    <t>41167005810</t>
  </si>
  <si>
    <t>41167005823</t>
  </si>
  <si>
    <t>41167005835</t>
  </si>
  <si>
    <t>ASPERCREME LIDOCAINE 4% SPRAY</t>
  </si>
  <si>
    <t>42291037905</t>
  </si>
  <si>
    <t>45861000615</t>
  </si>
  <si>
    <t>ENDOXICIN 4%-1% PATCH</t>
  </si>
  <si>
    <t>49035013606</t>
  </si>
  <si>
    <t>EQ LIDOCAINE PAIN RLF 4% PATCH</t>
  </si>
  <si>
    <t>53225112303</t>
  </si>
  <si>
    <t>58980082430</t>
  </si>
  <si>
    <t>59088047507</t>
  </si>
  <si>
    <t>DERMACINRX LIDOREX 2.8% GEL</t>
  </si>
  <si>
    <t>63135058110</t>
  </si>
  <si>
    <t>TOPICAINE 5 5% GEL</t>
  </si>
  <si>
    <t>70512001715</t>
  </si>
  <si>
    <t>TRICEPTIN 4%-1%-2% PATCH</t>
  </si>
  <si>
    <t>70645062635</t>
  </si>
  <si>
    <t>GEN7T 3.5% PATCH</t>
  </si>
  <si>
    <t>73317686305</t>
  </si>
  <si>
    <t>LIDOCAINE-MENTHOL 4%-1% PATCH</t>
  </si>
  <si>
    <t>81533020105</t>
  </si>
  <si>
    <t>82944010410</t>
  </si>
  <si>
    <t>LIDOSYNC 4%-1% PATCH</t>
  </si>
  <si>
    <t>Topical Anesthetic Strength</t>
  </si>
  <si>
    <t>Lidocaine  Strength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</si>
</sst>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.00"/>
    <numFmt numFmtId="165" formatCode="0.0%"/>
    <numFmt numFmtId="166" formatCode="_(* #,##0_);_(* \(#,##0\);_(* &quot;-&quot;??_);_(@_)"/>
    <numFmt numFmtId="167" formatCode="_(* #,##0.00000_);_(* \(#,##0.00000\);_(* &quot;-&quot;??_);_(@_)"/>
    <numFmt numFmtId="168" formatCode="_(* #,##0.00000_);_(* \(#,##0.00000\);_(* &quot;-&quot;???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9" fontId="0" fillId="0" borderId="0" xfId="0" applyNumberFormat="1" applyAlignment="1">
      <alignment vertical="center"/>
    </xf>
    <xf numFmtId="165" fontId="0" fillId="0" borderId="1" xfId="1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9" fontId="0" fillId="0" borderId="0" xfId="0" applyNumberFormat="1" applyAlignment="1">
      <alignment horizontal="center" vertical="center"/>
    </xf>
    <xf numFmtId="10" fontId="4" fillId="0" borderId="0" xfId="1" applyNumberFormat="1" applyFont="1" applyAlignment="1">
      <alignment horizontal="right" vertical="center"/>
    </xf>
    <xf numFmtId="164" fontId="0" fillId="0" borderId="0" xfId="0" applyNumberFormat="1" applyAlignment="1">
      <alignment vertical="center"/>
    </xf>
    <xf numFmtId="49" fontId="4" fillId="0" borderId="0" xfId="3" applyNumberFormat="1" applyFont="1" applyAlignment="1">
      <alignment vertical="center"/>
    </xf>
    <xf numFmtId="0" fontId="4" fillId="0" borderId="0" xfId="3" applyFont="1" applyAlignment="1">
      <alignment vertical="center"/>
    </xf>
    <xf numFmtId="9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3" fontId="4" fillId="0" borderId="0" xfId="3" applyNumberFormat="1" applyFont="1" applyAlignment="1">
      <alignment horizontal="right" vertical="center"/>
    </xf>
    <xf numFmtId="164" fontId="4" fillId="0" borderId="0" xfId="3" applyNumberFormat="1" applyFont="1" applyAlignment="1">
      <alignment horizontal="right" vertical="center"/>
    </xf>
    <xf numFmtId="165" fontId="0" fillId="0" borderId="0" xfId="0" applyNumberFormat="1" applyAlignment="1">
      <alignment horizontal="center" vertical="center"/>
    </xf>
    <xf numFmtId="165" fontId="4" fillId="0" borderId="0" xfId="3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9" fontId="0" fillId="0" borderId="0" xfId="1" applyFont="1" applyAlignment="1">
      <alignment vertical="center"/>
    </xf>
    <xf numFmtId="49" fontId="5" fillId="2" borderId="0" xfId="3" applyNumberFormat="1" applyFont="1" applyFill="1" applyAlignment="1">
      <alignment horizontal="center" vertical="center" wrapText="1"/>
    </xf>
    <xf numFmtId="0" fontId="5" fillId="2" borderId="0" xfId="3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6" fontId="0" fillId="0" borderId="1" xfId="2" applyNumberFormat="1" applyFont="1" applyBorder="1" applyAlignment="1">
      <alignment vertical="center"/>
    </xf>
    <xf numFmtId="10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10" fontId="0" fillId="0" borderId="1" xfId="1" applyNumberFormat="1" applyFont="1" applyBorder="1" applyAlignment="1">
      <alignment vertical="center"/>
    </xf>
    <xf numFmtId="167" fontId="0" fillId="0" borderId="1" xfId="2" applyNumberFormat="1" applyFont="1" applyBorder="1" applyAlignment="1">
      <alignment vertical="center"/>
    </xf>
    <xf numFmtId="49" fontId="4" fillId="0" borderId="0" xfId="3" applyNumberFormat="1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49" fontId="4" fillId="0" borderId="2" xfId="3" applyNumberFormat="1" applyFont="1" applyBorder="1" applyAlignment="1">
      <alignment vertical="center"/>
    </xf>
    <xf numFmtId="0" fontId="4" fillId="0" borderId="2" xfId="3" applyFont="1" applyBorder="1" applyAlignment="1">
      <alignment vertical="center"/>
    </xf>
    <xf numFmtId="9" fontId="4" fillId="0" borderId="2" xfId="3" applyNumberFormat="1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3" fontId="4" fillId="0" borderId="2" xfId="3" applyNumberFormat="1" applyFont="1" applyBorder="1" applyAlignment="1">
      <alignment horizontal="right" vertical="center"/>
    </xf>
    <xf numFmtId="10" fontId="4" fillId="0" borderId="2" xfId="1" applyNumberFormat="1" applyFont="1" applyBorder="1" applyAlignment="1">
      <alignment horizontal="right" vertical="center"/>
    </xf>
    <xf numFmtId="164" fontId="4" fillId="0" borderId="2" xfId="3" applyNumberFormat="1" applyFont="1" applyBorder="1" applyAlignment="1">
      <alignment horizontal="right" vertical="center"/>
    </xf>
    <xf numFmtId="167" fontId="4" fillId="0" borderId="2" xfId="2" applyNumberFormat="1" applyFont="1" applyBorder="1" applyAlignment="1">
      <alignment horizontal="right" vertical="center"/>
    </xf>
    <xf numFmtId="164" fontId="4" fillId="0" borderId="2" xfId="3" applyNumberFormat="1" applyFont="1" applyBorder="1" applyAlignment="1">
      <alignment vertical="center"/>
    </xf>
    <xf numFmtId="165" fontId="4" fillId="0" borderId="2" xfId="3" applyNumberFormat="1" applyFont="1" applyBorder="1" applyAlignment="1">
      <alignment horizontal="center" vertical="center"/>
    </xf>
    <xf numFmtId="167" fontId="4" fillId="0" borderId="0" xfId="2" applyNumberFormat="1" applyFont="1" applyBorder="1" applyAlignment="1">
      <alignment horizontal="right" vertical="center"/>
    </xf>
    <xf numFmtId="10" fontId="4" fillId="0" borderId="2" xfId="3" applyNumberFormat="1" applyFont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right" vertical="center"/>
    </xf>
    <xf numFmtId="49" fontId="6" fillId="0" borderId="0" xfId="3" applyNumberFormat="1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7" fontId="0" fillId="0" borderId="1" xfId="2" applyNumberFormat="1" applyFont="1" applyBorder="1" applyAlignment="1">
      <alignment horizontal="right" vertical="center"/>
    </xf>
    <xf numFmtId="168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164" fontId="4" fillId="0" borderId="2" xfId="2" applyNumberFormat="1" applyFont="1" applyBorder="1" applyAlignment="1">
      <alignment horizontal="right" vertical="center"/>
    </xf>
    <xf numFmtId="167" fontId="4" fillId="0" borderId="2" xfId="2" applyNumberFormat="1" applyFont="1" applyFill="1" applyBorder="1" applyAlignment="1">
      <alignment horizontal="right" vertical="center"/>
    </xf>
    <xf numFmtId="167" fontId="4" fillId="0" borderId="0" xfId="2" applyNumberFormat="1" applyFont="1" applyFill="1" applyBorder="1" applyAlignment="1">
      <alignment horizontal="right" vertical="center"/>
    </xf>
    <xf numFmtId="164" fontId="4" fillId="0" borderId="2" xfId="2" applyNumberFormat="1" applyFont="1" applyFill="1" applyBorder="1" applyAlignment="1">
      <alignment horizontal="right" vertical="center"/>
    </xf>
    <xf numFmtId="49" fontId="0" fillId="0" borderId="3" xfId="0" applyNumberFormat="1" applyBorder="1" applyAlignment="1">
      <alignment vertical="center"/>
    </xf>
    <xf numFmtId="164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0" fillId="0" borderId="8" xfId="0" applyNumberFormat="1" applyBorder="1" applyAlignment="1">
      <alignment vertical="center"/>
    </xf>
    <xf numFmtId="49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166" fontId="0" fillId="0" borderId="9" xfId="2" applyNumberFormat="1" applyFont="1" applyBorder="1" applyAlignment="1">
      <alignment vertical="center"/>
    </xf>
    <xf numFmtId="10" fontId="0" fillId="0" borderId="9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165" fontId="0" fillId="0" borderId="9" xfId="1" applyNumberFormat="1" applyFont="1" applyBorder="1" applyAlignment="1">
      <alignment vertical="center"/>
    </xf>
    <xf numFmtId="0" fontId="0" fillId="0" borderId="9" xfId="0" applyBorder="1" applyAlignment="1">
      <alignment horizontal="right" vertical="center"/>
    </xf>
    <xf numFmtId="164" fontId="0" fillId="0" borderId="9" xfId="0" applyNumberFormat="1" applyBorder="1" applyAlignment="1">
      <alignment horizontal="right" vertical="center"/>
    </xf>
    <xf numFmtId="164" fontId="0" fillId="0" borderId="10" xfId="0" applyNumberFormat="1" applyBorder="1" applyAlignment="1">
      <alignment horizontal="right" vertical="center"/>
    </xf>
    <xf numFmtId="10" fontId="0" fillId="0" borderId="9" xfId="1" applyNumberFormat="1" applyFont="1" applyBorder="1" applyAlignment="1">
      <alignment vertical="center"/>
    </xf>
    <xf numFmtId="167" fontId="0" fillId="0" borderId="9" xfId="2" applyNumberFormat="1" applyFont="1" applyBorder="1" applyAlignment="1">
      <alignment horizontal="right" vertical="center"/>
    </xf>
    <xf numFmtId="167" fontId="0" fillId="0" borderId="10" xfId="2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167" fontId="0" fillId="0" borderId="9" xfId="2" applyNumberFormat="1" applyFont="1" applyBorder="1" applyAlignment="1">
      <alignment vertical="center"/>
    </xf>
    <xf numFmtId="164" fontId="0" fillId="0" borderId="10" xfId="0" applyNumberFormat="1" applyBorder="1" applyAlignment="1">
      <alignment vertical="center"/>
    </xf>
    <xf numFmtId="49" fontId="4" fillId="0" borderId="11" xfId="3" applyNumberFormat="1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9" fontId="4" fillId="0" borderId="11" xfId="3" applyNumberFormat="1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3" fontId="4" fillId="0" borderId="11" xfId="3" applyNumberFormat="1" applyFont="1" applyBorder="1" applyAlignment="1">
      <alignment horizontal="right" vertical="center"/>
    </xf>
    <xf numFmtId="10" fontId="4" fillId="0" borderId="11" xfId="1" applyNumberFormat="1" applyFont="1" applyBorder="1" applyAlignment="1">
      <alignment horizontal="right" vertical="center"/>
    </xf>
    <xf numFmtId="164" fontId="4" fillId="0" borderId="11" xfId="3" applyNumberFormat="1" applyFont="1" applyBorder="1" applyAlignment="1">
      <alignment horizontal="right" vertical="center"/>
    </xf>
    <xf numFmtId="167" fontId="4" fillId="0" borderId="11" xfId="2" applyNumberFormat="1" applyFont="1" applyBorder="1" applyAlignment="1">
      <alignment horizontal="right" vertical="center"/>
    </xf>
    <xf numFmtId="167" fontId="4" fillId="0" borderId="11" xfId="2" applyNumberFormat="1" applyFont="1" applyFill="1" applyBorder="1" applyAlignment="1">
      <alignment horizontal="right" vertical="center"/>
    </xf>
    <xf numFmtId="164" fontId="4" fillId="0" borderId="11" xfId="2" applyNumberFormat="1" applyFont="1" applyFill="1" applyBorder="1" applyAlignment="1">
      <alignment horizontal="right" vertical="center"/>
    </xf>
    <xf numFmtId="165" fontId="4" fillId="0" borderId="11" xfId="3" applyNumberFormat="1" applyFont="1" applyBorder="1" applyAlignment="1">
      <alignment horizontal="center" vertical="center"/>
    </xf>
    <xf numFmtId="164" fontId="4" fillId="0" borderId="11" xfId="3" applyNumberFormat="1" applyFont="1" applyBorder="1" applyAlignment="1">
      <alignment vertical="center"/>
    </xf>
  </cellXfs>
  <cellStyles count="4">
    <cellStyle name="Comma" xfId="2" builtinId="3"/>
    <cellStyle name="Normal" xfId="0" builtinId="0"/>
    <cellStyle name="Normal_Sheet1" xfId="3" xr:uid="{FF40F050-2D86-4240-AF96-50BB30B9371D}"/>
    <cellStyle name="Percent" xfId="1" builtinId="5"/>
  </cellStyles>
  <dxfs count="15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general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7" formatCode="_(* #,##0.00000_);_(* \(#,##0.00000\);_(* &quot;-&quot;??_);_(@_)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0.0%"/>
      <alignment horizontal="center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bottom style="thin">
          <color indexed="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general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7" formatCode="_(* #,##0.00000_);_(* \(#,##0.00000\);_(* &quot;-&quot;??_);_(@_)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bottom style="thin">
          <color indexed="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7" formatCode="_(* #,##0.00000_);_(* \(#,##0.0000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bottom style="thin">
          <color indexed="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7" formatCode="_(* #,##0.00000_);_(* \(#,##0.00000\);_(* &quot;-&quot;??_);_(@_)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4" formatCode="0.00%"/>
      <alignment horizontal="right" vertical="center" textRotation="0" wrapText="0" indent="0" justifyLastLine="0" shrinkToFit="0" readingOrder="0"/>
    </dxf>
    <dxf>
      <numFmt numFmtId="164" formatCode="&quot;$&quot;#,##0.00"/>
      <alignment horizontal="general" vertical="center" textRotation="0" wrapText="0" indent="0" justifyLastLine="0" shrinkToFit="0" readingOrder="0"/>
    </dxf>
    <dxf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4" formatCode="0.00%"/>
      <alignment horizontal="righ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7" formatCode="_(* #,##0.00000_);_(* \(#,##0.00000\);_(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_(* #,##0_);_(* \(#,##0\);_(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7" formatCode="_(* #,##0.00000_);_(* \(#,##0.00000\);_(* &quot;-&quot;??_);_(@_)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_(* #,##0_);_(* \(#,##0\);_(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_(* #,##0_);_(* \(#,##0\);_(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_(* #,##0_);_(* \(#,##0\);_(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_(* #,##0_);_(* \(#,##0\);_(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0.0%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_(* #,##0_);_(* \(#,##0\);_(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0.0%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_(* #,##0_);_(* \(#,##0\);_(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547610-F4D5-44DB-BC4F-C41B47C23EE7}" name="Table1" displayName="Table1" ref="A1:N47" totalsRowShown="0" headerRowDxfId="137" headerRowBorderDxfId="153" tableBorderDxfId="154" totalsRowBorderDxfId="152">
  <autoFilter ref="A1:N47" xr:uid="{1C547610-F4D5-44DB-BC4F-C41B47C23EE7}"/>
  <tableColumns count="14">
    <tableColumn id="1" xr3:uid="{696BCD93-6A59-43C9-8051-8475AE5E25CF}" name="NDC Paid" dataDxfId="151"/>
    <tableColumn id="2" xr3:uid="{86D1ADAA-0824-469D-965D-32AAE6820A68}" name="Label Name" dataDxfId="150"/>
    <tableColumn id="3" xr3:uid="{249D43F8-4B05-4C8E-8EF2-02A8F48612B9}" name="Legend Indicator" dataDxfId="149"/>
    <tableColumn id="4" xr3:uid="{01F0B64B-DFC5-4BE7-9977-03EB81F9A5CE}" name="Billed Lines" dataDxfId="148" dataCellStyle="Comma"/>
    <tableColumn id="5" xr3:uid="{4C3209C0-DB21-4460-B966-8957856A067B}" name="Percent of Billed Lines" dataDxfId="147"/>
    <tableColumn id="6" xr3:uid="{9C9BDB8D-9D62-4D17-826E-941AB9BF8B32}" name="Total Paid" dataDxfId="146"/>
    <tableColumn id="7" xr3:uid="{A24FCD49-DFCD-49DC-8023-43F40A533BCF}" name="Percent of Total Paid" dataDxfId="145" dataCellStyle="Percent"/>
    <tableColumn id="8" xr3:uid="{771423EA-EE44-4811-BBD4-D8E0E20DC704}" name="Average Paid per Billed Line" dataDxfId="144"/>
    <tableColumn id="9" xr3:uid="{A38015F3-7F8C-4E4C-AA53-472CE2310BBA}" name="Total Days Supply" dataDxfId="143" dataCellStyle="Comma"/>
    <tableColumn id="10" xr3:uid="{47464039-FD98-4157-8101-194DF0CB2094}" name="Average Paid per Day" dataDxfId="142" dataCellStyle="Percent"/>
    <tableColumn id="11" xr3:uid="{3DE8E652-7697-4137-9546-80D774660B55}" name="Quantity Dispensed" dataDxfId="141" dataCellStyle="Comma"/>
    <tableColumn id="12" xr3:uid="{35B0B614-8811-4BB0-9EF4-2036762D62F6}" name="New Drug Price per Unit" dataDxfId="140"/>
    <tableColumn id="13" xr3:uid="{9FA070F2-BB16-43C8-8A50-46B8D0098056}" name="Total New Drug Price" dataDxfId="139"/>
    <tableColumn id="14" xr3:uid="{C7006E44-D28C-407F-926A-E2609C77AAC8}" name="New Drug Price per Day" dataDxfId="138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76D212-E999-49E4-B24F-A9B9758C6152}" name="Table2" displayName="Table2" ref="A1:N19" totalsRowShown="0" headerRowDxfId="119" headerRowBorderDxfId="135" tableBorderDxfId="136" totalsRowBorderDxfId="134">
  <autoFilter ref="A1:N19" xr:uid="{1276D212-E999-49E4-B24F-A9B9758C6152}"/>
  <tableColumns count="14">
    <tableColumn id="1" xr3:uid="{EE18AED1-87F6-482F-9E39-3C40B373C8BC}" name="NDC Paid" dataDxfId="133"/>
    <tableColumn id="2" xr3:uid="{7B60FC62-6FAF-4B38-B8B8-8316861DBC70}" name="Label Name" dataDxfId="132"/>
    <tableColumn id="3" xr3:uid="{C3C1C098-C9A3-43CA-9E34-FB30073E9C18}" name="Legend Indicator" dataDxfId="131"/>
    <tableColumn id="4" xr3:uid="{ECEB70ED-18D7-475C-9EF6-DBA5A48DF92F}" name="Billed Lines" dataDxfId="130" dataCellStyle="Comma"/>
    <tableColumn id="5" xr3:uid="{547D64E2-2513-4AE6-BF90-361FD5334573}" name="Percent of Billed Lines" dataDxfId="129"/>
    <tableColumn id="6" xr3:uid="{D83B8707-DE79-4389-A95E-76DE335CC9B4}" name="Total Paid" dataDxfId="128"/>
    <tableColumn id="7" xr3:uid="{CD9827E3-2938-410A-AFDC-55E7E5AEE0B4}" name="Percent of Total Paid" dataDxfId="127" dataCellStyle="Percent"/>
    <tableColumn id="8" xr3:uid="{C7F0874B-3651-4748-A43D-B1A1A7805EAD}" name="Average Paid per Billed Line" dataDxfId="126"/>
    <tableColumn id="9" xr3:uid="{0C9C1C71-0A27-4CA9-8AB8-BCD67C54598C}" name="Total Days Supply" dataDxfId="125" dataCellStyle="Comma"/>
    <tableColumn id="10" xr3:uid="{382815D9-B205-491A-BDC4-17E0FE9E1461}" name="Average Paid per Day" dataDxfId="124"/>
    <tableColumn id="11" xr3:uid="{88578B91-A06C-49AD-AB90-B58CB30262F2}" name="Quantity Dispensed" dataDxfId="123" dataCellStyle="Comma"/>
    <tableColumn id="12" xr3:uid="{EAF3DD78-D3D9-487F-BF45-849E05D46D19}" name="New Drug Price per Unit" dataDxfId="122" dataCellStyle="Comma"/>
    <tableColumn id="13" xr3:uid="{992BB503-2F5A-4D9D-8523-99A8BEF37C2F}" name="Total New Drug Price" dataDxfId="121"/>
    <tableColumn id="14" xr3:uid="{95CCEE2E-7AA2-4C74-BD96-CCB4D85283B8}" name="New Drug Price per Day" dataDxfId="120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2558051-BA2D-4D8C-8733-78ACCF6A7C1B}" name="Table3" displayName="Table3" ref="A1:M7" totalsRowShown="0" headerRowDxfId="102" headerRowBorderDxfId="117" tableBorderDxfId="118" totalsRowBorderDxfId="116">
  <autoFilter ref="A1:M7" xr:uid="{E2558051-BA2D-4D8C-8733-78ACCF6A7C1B}"/>
  <tableColumns count="13">
    <tableColumn id="1" xr3:uid="{05CE4888-CD80-4E22-B341-B9B178A67CDD}" name="NDC Paid" dataDxfId="115"/>
    <tableColumn id="2" xr3:uid="{55AE65D4-6CB3-43F7-9392-D38749DA1F71}" name="Label Name" dataDxfId="114"/>
    <tableColumn id="3" xr3:uid="{26E49902-B9EF-444F-AE6D-EB5EE67A3A33}" name="Generic Name" dataDxfId="113"/>
    <tableColumn id="4" xr3:uid="{B7880486-837C-42AA-89B2-C6AA588D6FA0}" name="Legend Indicator" dataDxfId="112"/>
    <tableColumn id="5" xr3:uid="{AC484A5B-B595-4C98-BB0D-C0134EF3B720}" name="Billed Lines" dataDxfId="111" dataCellStyle="Comma"/>
    <tableColumn id="6" xr3:uid="{5440D28E-A2F4-47D4-A697-D1B4E25A6BAA}" name="Total Paid" dataDxfId="110"/>
    <tableColumn id="7" xr3:uid="{7FE00A60-7E5D-4D79-981B-F4BAAB4FDB7A}" name="Average Paid per Billed Line" dataDxfId="109"/>
    <tableColumn id="8" xr3:uid="{ACC6BE56-195D-4761-BC5D-7BB5DDB1EE4D}" name="Total Days Supply" dataDxfId="108"/>
    <tableColumn id="9" xr3:uid="{C6C3DA93-7238-46FF-8085-006F35AA68AD}" name="Average Paid per Day" dataDxfId="107"/>
    <tableColumn id="10" xr3:uid="{4D5B0CDA-098B-48CC-85B8-B9BD990806C2}" name="Quantity Dispensed" dataDxfId="106"/>
    <tableColumn id="11" xr3:uid="{A6D03E8D-9D5D-4F4C-9E43-1E741968C81C}" name="New Drug Price per Unit" dataDxfId="105" dataCellStyle="Comma"/>
    <tableColumn id="12" xr3:uid="{0CA09348-7082-4CBE-8025-36848FA42B54}" name="Total New Drug Price" dataDxfId="104"/>
    <tableColumn id="13" xr3:uid="{8F6A166D-7594-44C7-81B4-D9B4DC3A835F}" name="New Drug Price per Day" dataDxfId="103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2FD82DC-3DC4-4786-A294-0728BB97D23F}" name="Table4" displayName="Table4" ref="A1:K71" totalsRowShown="0" headerRowDxfId="90" headerRowCellStyle="Normal_Sheet1">
  <autoFilter ref="A1:K71" xr:uid="{52FD82DC-3DC4-4786-A294-0728BB97D23F}"/>
  <tableColumns count="11">
    <tableColumn id="1" xr3:uid="{972B75AB-CCEA-41F5-86E5-5B4859F14E3F}" name="NDC Paid" dataDxfId="101"/>
    <tableColumn id="2" xr3:uid="{B6B7C705-78D1-4FCF-B25E-B57A6B72D210}" name="Label Name" dataDxfId="100"/>
    <tableColumn id="3" xr3:uid="{0F276258-3CC7-4F59-86DB-0AB1EAEC1349}" name="Generic Name" dataDxfId="99"/>
    <tableColumn id="4" xr3:uid="{9B8C90DC-3E84-4FA5-B090-61E1256E9D39}" name="Dosage Form" dataDxfId="98"/>
    <tableColumn id="5" xr3:uid="{47F56B8C-EDCA-45B5-86BA-DC48BB0F0E29}" name="NSAID Strength" dataDxfId="97"/>
    <tableColumn id="6" xr3:uid="{B9C90779-E6F6-4733-A898-6706CCBFD532}" name="Legend Indicator" dataDxfId="96"/>
    <tableColumn id="7" xr3:uid="{C4152FC0-B422-40A8-A2A8-801D6A8E5B75}" name="Billed Lines" dataDxfId="95"/>
    <tableColumn id="8" xr3:uid="{C6E2B4DC-53A8-454F-8A6A-78C48D17B36F}" name="Percent of Billed Lines" dataDxfId="94" dataCellStyle="Percent">
      <calculatedColumnFormula>G2/SUM($G$2:$G$71)</calculatedColumnFormula>
    </tableColumn>
    <tableColumn id="9" xr3:uid="{9DC21731-6EF9-4A82-8F47-49388F0D2F6F}" name="Total Charge" dataDxfId="93"/>
    <tableColumn id="10" xr3:uid="{C376D2F7-BB2D-4B5A-BBCE-946C00041948}" name="Total Paid" dataDxfId="92"/>
    <tableColumn id="11" xr3:uid="{A3209F0C-2152-4F39-935D-16CA6F563733}" name="Percent of Total Paid" dataDxfId="91" dataCellStyle="Percent">
      <calculatedColumnFormula>J2/SUM($J$2:$J$71)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9D14D9B-BF26-41C0-84D5-B38280FFF7B1}" name="Table5" displayName="Table5" ref="A1:K154" totalsRowShown="0" headerRowDxfId="76" dataDxfId="77" tableBorderDxfId="89" headerRowCellStyle="Normal_Sheet1" dataCellStyle="Normal_Sheet1">
  <autoFilter ref="A1:K154" xr:uid="{49D14D9B-BF26-41C0-84D5-B38280FFF7B1}"/>
  <tableColumns count="11">
    <tableColumn id="1" xr3:uid="{E2D7686B-09E7-4E88-B349-8F5059F44E49}" name="NDC Paid" dataDxfId="88" dataCellStyle="Normal_Sheet1"/>
    <tableColumn id="2" xr3:uid="{523FB5C6-D36D-455B-92ED-731AD2AC9A0E}" name="Label Name" dataDxfId="87" dataCellStyle="Normal_Sheet1"/>
    <tableColumn id="3" xr3:uid="{7DF4B1FA-5952-40C8-A951-6FB5676A8748}" name="Generic Name" dataDxfId="86" dataCellStyle="Normal_Sheet1"/>
    <tableColumn id="4" xr3:uid="{EBCDE13F-0BDE-4589-8D19-ACFD6FB10DC2}" name="Dosage Form" dataDxfId="85" dataCellStyle="Normal_Sheet1"/>
    <tableColumn id="5" xr3:uid="{EDFB07BD-9A33-4471-ACE6-1488F9D5D22F}" name="Topical Anesthetic Strength" dataDxfId="84" dataCellStyle="Normal_Sheet1"/>
    <tableColumn id="6" xr3:uid="{573B1B30-56B3-4C94-833D-7998D537C8B4}" name="Legend Indicator" dataDxfId="83" dataCellStyle="Normal_Sheet1"/>
    <tableColumn id="7" xr3:uid="{BBBA5F16-6E6F-46DC-A79B-B8B489393DDD}" name="Billed Lines" dataDxfId="82" dataCellStyle="Normal_Sheet1"/>
    <tableColumn id="8" xr3:uid="{1AD93DA4-993F-4881-8E3C-078CA5D89DFC}" name="Percent of Billed Lines" dataDxfId="81" dataCellStyle="Percent">
      <calculatedColumnFormula>G2/SUM($G$2:$G$154)</calculatedColumnFormula>
    </tableColumn>
    <tableColumn id="9" xr3:uid="{4E04C2E8-A127-4C8F-8D13-B0FD4E099D05}" name="Total Charge" dataDxfId="80" dataCellStyle="Normal_Sheet1"/>
    <tableColumn id="10" xr3:uid="{944F22A8-0EEE-4697-97AC-D772A832371B}" name="Total Paid" dataDxfId="79" dataCellStyle="Normal_Sheet1"/>
    <tableColumn id="11" xr3:uid="{6F17D13A-7FD7-427C-9469-141023E65124}" name="Percent of Total Paid" dataDxfId="78" dataCellStyle="Percent">
      <calculatedColumnFormula>J2/SUM($J$2:$J$154)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2A78E45-E3F5-4AEA-A248-43B20B7C5BB0}" name="Table6" displayName="Table6" ref="A1:O50" totalsRowShown="0" headerRowDxfId="57" dataDxfId="58" headerRowBorderDxfId="74" tableBorderDxfId="75" totalsRowBorderDxfId="73" dataCellStyle="Normal_Sheet1">
  <autoFilter ref="A1:O50" xr:uid="{92A78E45-E3F5-4AEA-A248-43B20B7C5BB0}"/>
  <tableColumns count="15">
    <tableColumn id="1" xr3:uid="{89C5C837-AF4B-47D0-A5F3-89F41B663EBD}" name="NDC Paid" dataDxfId="72" dataCellStyle="Normal_Sheet1"/>
    <tableColumn id="2" xr3:uid="{2BF636B6-C0B7-4CB2-BA70-293FEF378BEC}" name="Label Name" dataDxfId="71" dataCellStyle="Normal_Sheet1"/>
    <tableColumn id="3" xr3:uid="{397E5226-01D7-428C-BBEA-0D2FB89B1571}" name="Lidocaine  Strength" dataDxfId="70" dataCellStyle="Normal_Sheet1"/>
    <tableColumn id="4" xr3:uid="{10106427-9DE4-4080-8EC9-21EAAB92BA81}" name="Legend Indicator" dataDxfId="69" dataCellStyle="Normal_Sheet1"/>
    <tableColumn id="5" xr3:uid="{66166395-D970-4C11-9C0D-288CECF717CD}" name="Billed Lines" dataDxfId="68" dataCellStyle="Normal_Sheet1"/>
    <tableColumn id="6" xr3:uid="{BEE46627-C293-4638-B504-246E6B846DC7}" name="Percent of Billed Lines" dataDxfId="67" dataCellStyle="Percent"/>
    <tableColumn id="7" xr3:uid="{74A15778-5762-4842-9274-F05EDA2F868B}" name="Total Paid" dataDxfId="66" dataCellStyle="Normal_Sheet1"/>
    <tableColumn id="8" xr3:uid="{67722AAC-76F6-4986-9B6F-C3207B1B32E2}" name="Percent of Total Paid" dataDxfId="65" dataCellStyle="Percent"/>
    <tableColumn id="9" xr3:uid="{AE7CA772-896C-4185-AEC1-4E9990687BA1}" name="Average Paid per Billed Line" dataDxfId="64" dataCellStyle="Normal_Sheet1"/>
    <tableColumn id="10" xr3:uid="{67278E73-E73D-41E1-8D95-1CAFD60BA5CC}" name="Total Days Supply" dataDxfId="63" dataCellStyle="Normal_Sheet1"/>
    <tableColumn id="11" xr3:uid="{79D71591-D29A-41BA-B148-462D0769438E}" name="Average Paid per Day" dataDxfId="62" dataCellStyle="Normal_Sheet1"/>
    <tableColumn id="12" xr3:uid="{55FDB93E-E088-4600-A993-A8D73404F1FE}" name="Quantity Dispensed" dataDxfId="61" dataCellStyle="Normal_Sheet1"/>
    <tableColumn id="13" xr3:uid="{D6BD041C-A83C-424E-8DF5-8A309E300CF6}" name="New Drug Price per Unit" dataDxfId="60" dataCellStyle="Comma"/>
    <tableColumn id="14" xr3:uid="{3D656A62-87FD-4C1C-BD5D-37182B67AD64}" name="Total New Drug Price" dataDxfId="59" dataCellStyle="Normal_Sheet1"/>
    <tableColumn id="15" xr3:uid="{E2B2A89C-03E6-4154-BA10-3802289215C9}" name="New Drug Price per Day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B482113-D538-4645-9411-98222080C845}" name="Table7" displayName="Table7" ref="A1:Q70" totalsRowShown="0" headerRowDxfId="40" tableBorderDxfId="56" headerRowCellStyle="Normal_Sheet1">
  <autoFilter ref="A1:Q70" xr:uid="{EB482113-D538-4645-9411-98222080C845}"/>
  <tableColumns count="17">
    <tableColumn id="1" xr3:uid="{2C3D3FF7-10C6-4259-A38C-3837235D2A0C}" name="NDC Paid" dataDxfId="55" dataCellStyle="Normal_Sheet1"/>
    <tableColumn id="2" xr3:uid="{B608254F-B355-44B8-8565-F48DBB00294A}" name="Label Name" dataDxfId="54" dataCellStyle="Normal_Sheet1"/>
    <tableColumn id="3" xr3:uid="{F3A9D713-04D2-43D1-92F9-0004025201D1}" name="Generic Name" dataDxfId="53" dataCellStyle="Normal_Sheet1"/>
    <tableColumn id="4" xr3:uid="{EFDC55CB-BB80-4CBC-8273-ABCB5C31E58A}" name="Dosage Form" dataDxfId="52" dataCellStyle="Normal_Sheet1"/>
    <tableColumn id="5" xr3:uid="{C848509D-6353-4705-9C0B-7E9CF40BD106}" name="Lidocaine Strength" dataDxfId="51" dataCellStyle="Normal_Sheet1"/>
    <tableColumn id="6" xr3:uid="{58C20AF6-38C9-4711-B282-7BD2A8CF5B3E}" name="Legend Indicator" dataDxfId="50" dataCellStyle="Normal_Sheet1"/>
    <tableColumn id="7" xr3:uid="{892E8992-F0B2-4222-B715-79D9D2D7A988}" name="Billed Lines" dataDxfId="49" dataCellStyle="Normal_Sheet1"/>
    <tableColumn id="8" xr3:uid="{80ED2F94-0BBB-4EC0-AC39-756950E4E8AD}" name="Percent of Billed Lines" dataDxfId="48" dataCellStyle="Percent"/>
    <tableColumn id="9" xr3:uid="{D0C590D7-47AC-4059-9BFC-3F85D964D32E}" name="Total Paid" dataDxfId="47" dataCellStyle="Normal_Sheet1"/>
    <tableColumn id="10" xr3:uid="{C172D5C8-4B55-43A6-8D1A-D09920A92EAF}" name="Percent of Total Paid" dataDxfId="46" dataCellStyle="Percent"/>
    <tableColumn id="11" xr3:uid="{1F8AB060-CABA-4E78-8C97-5F98634B96A4}" name="Average Paid per Billed Line" dataDxfId="45" dataCellStyle="Normal_Sheet1"/>
    <tableColumn id="12" xr3:uid="{61FC7C35-9761-4A87-96EE-9B8CBBB6216C}" name="Drug Supplies Days" dataDxfId="44" dataCellStyle="Normal_Sheet1"/>
    <tableColumn id="13" xr3:uid="{785F5671-A292-4AD6-92BF-AD660CD2FE81}" name="Average Paid per Day" dataDxfId="43" dataCellStyle="Normal_Sheet1"/>
    <tableColumn id="14" xr3:uid="{AAA4FB9A-69DE-447B-B2F1-4D0CC3FE2A87}" name="Quantity Dispensed" dataDxfId="42" dataCellStyle="Normal_Sheet1"/>
    <tableColumn id="15" xr3:uid="{4D45C1D9-D11F-4951-9A35-18905FFCBDFF}" name="New Drug Price per Unit" dataDxfId="41" dataCellStyle="Comma"/>
    <tableColumn id="16" xr3:uid="{AD4AB37E-90AC-4E2F-85DA-1CF68538BDEA}" name="Total New Drug Price"/>
    <tableColumn id="17" xr3:uid="{909A12A3-F6E2-4D2D-8A9D-7DD3E975AEC2}" name="New Drug Price per Day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D7C74D3-489F-4342-9816-4FE3B21FF9AD}" name="Table8" displayName="Table8" ref="A1:Q36" totalsRowShown="0" headerRowDxfId="20" dataDxfId="21" tableBorderDxfId="39" headerRowCellStyle="Normal_Sheet1" dataCellStyle="Normal_Sheet1">
  <autoFilter ref="A1:Q36" xr:uid="{BD7C74D3-489F-4342-9816-4FE3B21FF9AD}"/>
  <tableColumns count="17">
    <tableColumn id="1" xr3:uid="{B42B1319-C1D2-4A6B-B0E0-334CF6E7D967}" name="NDC Paid" dataDxfId="38" dataCellStyle="Normal_Sheet1"/>
    <tableColumn id="2" xr3:uid="{ED441A8F-881A-48FF-BE02-798DA1202B10}" name="Label Name" dataDxfId="37" dataCellStyle="Normal_Sheet1"/>
    <tableColumn id="3" xr3:uid="{20C0A7B5-230D-4925-A5E7-DC60B95EB6EA}" name="Generic Name" dataDxfId="36" dataCellStyle="Normal_Sheet1"/>
    <tableColumn id="4" xr3:uid="{CF8FFA39-CD79-45D1-88D4-8515C9BB1B0C}" name="Dosage Form" dataDxfId="35" dataCellStyle="Normal_Sheet1"/>
    <tableColumn id="5" xr3:uid="{3ABA6E42-269C-4952-9AA2-7E83C58DFDE1}" name="Lidocaine Strength" dataDxfId="34" dataCellStyle="Normal_Sheet1"/>
    <tableColumn id="6" xr3:uid="{D5136A83-1435-43C5-914B-6CB5BA53D6A3}" name="Legend Indicator" dataDxfId="33" dataCellStyle="Normal_Sheet1"/>
    <tableColumn id="7" xr3:uid="{613371CE-24D3-44E0-AE6D-C07EE24BB497}" name="Billed Lines" dataDxfId="32" dataCellStyle="Normal_Sheet1"/>
    <tableColumn id="8" xr3:uid="{4F2B8C10-5C49-4294-A9FB-B38856B7609F}" name="Percent of Billed Lines" dataDxfId="31" dataCellStyle="Percent">
      <calculatedColumnFormula>G2/SUM($G$2:$G$35)</calculatedColumnFormula>
    </tableColumn>
    <tableColumn id="9" xr3:uid="{E5A40D33-9F91-40D5-A4D5-BE56675DF612}" name="Total Paid" dataDxfId="30" dataCellStyle="Normal_Sheet1"/>
    <tableColumn id="10" xr3:uid="{CFC8FF4E-E774-4664-A148-582F51BA1FB6}" name="Percent of Total Paid" dataDxfId="29" dataCellStyle="Percent">
      <calculatedColumnFormula>I2/SUM($I$2:$I$35)</calculatedColumnFormula>
    </tableColumn>
    <tableColumn id="11" xr3:uid="{49D5D119-074A-42A9-A57F-FB33FF17202B}" name="Average Paid per Billed Line" dataDxfId="28" dataCellStyle="Normal_Sheet1">
      <calculatedColumnFormula>I2/G2</calculatedColumnFormula>
    </tableColumn>
    <tableColumn id="12" xr3:uid="{F6817179-BA36-4819-951C-87F1E65F1CD1}" name="Drug Supplies Days" dataDxfId="27" dataCellStyle="Normal_Sheet1"/>
    <tableColumn id="13" xr3:uid="{F057865C-1E59-4EA6-8EE7-D274E3D80AA4}" name="Average Paid per Day" dataDxfId="26" dataCellStyle="Normal_Sheet1">
      <calculatedColumnFormula>K2/L2</calculatedColumnFormula>
    </tableColumn>
    <tableColumn id="14" xr3:uid="{30A6B653-4E25-466A-AD14-44B3D7251665}" name="Quantity Dispensed" dataDxfId="25" dataCellStyle="Normal_Sheet1"/>
    <tableColumn id="15" xr3:uid="{5F86501E-507A-4DDE-B465-866B114DA99D}" name="New Drug Price per Unit" dataDxfId="24" dataCellStyle="Comma"/>
    <tableColumn id="16" xr3:uid="{7AE08384-01F1-4D61-9103-5967647C51D4}" name="Total New Drug Price" dataDxfId="23" dataCellStyle="Normal_Sheet1"/>
    <tableColumn id="17" xr3:uid="{D8C089F4-2ECE-4D17-BB52-5FD7FDB9B12C}" name="New Drug Price per Day" dataDxfId="22" dataCellStyle="Normal_Sheet1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72D704F-59A7-4B67-9327-BCF8E82539E8}" name="Table9" displayName="Table9" ref="A1:Q5" totalsRowShown="0" headerRowDxfId="0" dataDxfId="1" tableBorderDxfId="19" headerRowCellStyle="Normal_Sheet1" dataCellStyle="Normal_Sheet1">
  <autoFilter ref="A1:Q5" xr:uid="{D72D704F-59A7-4B67-9327-BCF8E82539E8}"/>
  <tableColumns count="17">
    <tableColumn id="1" xr3:uid="{51FF9ED1-35E5-4C7E-A687-678787193BFD}" name="NDC Paid" dataDxfId="18" dataCellStyle="Normal_Sheet1"/>
    <tableColumn id="2" xr3:uid="{AD13D855-AD55-4830-91D4-BD5E828DA626}" name="Label Name" dataDxfId="17" dataCellStyle="Normal_Sheet1"/>
    <tableColumn id="3" xr3:uid="{8766994B-8D3C-4064-9CEA-943A8154B2BF}" name="Generic Name" dataDxfId="16" dataCellStyle="Normal_Sheet1"/>
    <tableColumn id="4" xr3:uid="{498D5017-7839-4148-BABA-5278F710861B}" name="Dosage Form" dataDxfId="15" dataCellStyle="Normal_Sheet1"/>
    <tableColumn id="5" xr3:uid="{5544BFD5-8094-4613-B5E5-C7D896906D7C}" name="Lidocaine Strength" dataDxfId="14" dataCellStyle="Normal_Sheet1"/>
    <tableColumn id="6" xr3:uid="{7D8FFCB9-3C70-4AA1-A95B-7BE79F6A72BC}" name="Legend Indicator" dataDxfId="13" dataCellStyle="Normal_Sheet1"/>
    <tableColumn id="7" xr3:uid="{8E429E63-DF5F-4BE0-A14F-8DC2D4230789}" name="Billed Lines" dataDxfId="12" dataCellStyle="Normal_Sheet1"/>
    <tableColumn id="8" xr3:uid="{639FFA79-8C74-4B80-8394-5DAAC94D7342}" name="Percent of Billed Lines" dataDxfId="11" dataCellStyle="Percent">
      <calculatedColumnFormula>G2/SUM($G$2:$G$4)</calculatedColumnFormula>
    </tableColumn>
    <tableColumn id="9" xr3:uid="{98F67DF6-08AE-420D-AF91-C056C9A318CF}" name="Total Paid" dataDxfId="10" dataCellStyle="Normal_Sheet1"/>
    <tableColumn id="10" xr3:uid="{86010ACC-239A-4133-A67D-42D49589489C}" name="Percent of Total Paid" dataDxfId="9" dataCellStyle="Percent">
      <calculatedColumnFormula>I2/SUM($I$2:$I$4)</calculatedColumnFormula>
    </tableColumn>
    <tableColumn id="11" xr3:uid="{4FD94BF3-9104-4678-ACC4-A5298DC4ABFC}" name="Average Paid per Billed Line" dataDxfId="8" dataCellStyle="Normal_Sheet1">
      <calculatedColumnFormula>I2/G2</calculatedColumnFormula>
    </tableColumn>
    <tableColumn id="12" xr3:uid="{25550351-49E1-4656-9A56-B0EC16272391}" name="Drug Supplies Days" dataDxfId="7" dataCellStyle="Normal_Sheet1"/>
    <tableColumn id="13" xr3:uid="{12D52F0C-2BDF-4177-AA19-EF7D09E0AA6F}" name="Average Paid per Day" dataDxfId="6" dataCellStyle="Normal_Sheet1">
      <calculatedColumnFormula>K2/L2</calculatedColumnFormula>
    </tableColumn>
    <tableColumn id="14" xr3:uid="{1C1810C5-50AC-47D3-ACE6-9E518B4B9A1E}" name="Quantity Dispensed" dataDxfId="5" dataCellStyle="Normal_Sheet1"/>
    <tableColumn id="15" xr3:uid="{860FF58F-830E-447E-A67C-D6BEE8921B53}" name="New Drug Price per Unit" dataDxfId="4" dataCellStyle="Comma"/>
    <tableColumn id="16" xr3:uid="{57B76D8A-6BFE-46F5-B24F-8C45EAB0A588}" name="Total New Drug Price" dataDxfId="3" dataCellStyle="Normal_Sheet1">
      <calculatedColumnFormula>O2*N2</calculatedColumnFormula>
    </tableColumn>
    <tableColumn id="17" xr3:uid="{8502A3DD-F5AD-48FF-A238-E574067D4A22}" name="New Drug Price per Day" dataDxfId="2" dataCellStyle="Normal_Sheet1">
      <calculatedColumnFormula>P2/L2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212FD-0A8C-4A9F-BAAE-CE90FD21F0A4}">
  <dimension ref="A1:S48"/>
  <sheetViews>
    <sheetView workbookViewId="0">
      <selection sqref="A1:N47"/>
    </sheetView>
  </sheetViews>
  <sheetFormatPr defaultColWidth="8.7109375" defaultRowHeight="15" x14ac:dyDescent="0.25"/>
  <cols>
    <col min="1" max="1" width="11.85546875" style="3" bestFit="1" customWidth="1"/>
    <col min="2" max="2" width="35.85546875" style="3" bestFit="1" customWidth="1"/>
    <col min="3" max="3" width="18.140625" style="1" customWidth="1"/>
    <col min="4" max="4" width="13.5703125" style="3" customWidth="1"/>
    <col min="5" max="5" width="23.28515625" style="3" customWidth="1"/>
    <col min="6" max="6" width="12.85546875" style="3" customWidth="1"/>
    <col min="7" max="7" width="21.5703125" style="3" customWidth="1"/>
    <col min="8" max="8" width="27.85546875" style="3" customWidth="1"/>
    <col min="9" max="9" width="19" style="3" customWidth="1"/>
    <col min="10" max="10" width="21.85546875" style="3" customWidth="1"/>
    <col min="11" max="11" width="21" style="3" customWidth="1"/>
    <col min="12" max="12" width="24.42578125" style="3" customWidth="1"/>
    <col min="13" max="13" width="21.7109375" style="3" customWidth="1"/>
    <col min="14" max="14" width="24.140625" style="3" customWidth="1"/>
    <col min="15" max="15" width="8.7109375" style="3"/>
    <col min="16" max="16" width="10.85546875" style="3" bestFit="1" customWidth="1"/>
    <col min="17" max="16384" width="8.7109375" style="3"/>
  </cols>
  <sheetData>
    <row r="1" spans="1:19" s="2" customFormat="1" ht="42.6" customHeight="1" x14ac:dyDescent="0.25">
      <c r="A1" s="61" t="s">
        <v>0</v>
      </c>
      <c r="B1" s="62" t="s">
        <v>1</v>
      </c>
      <c r="C1" s="62" t="s">
        <v>2</v>
      </c>
      <c r="D1" s="62" t="s">
        <v>65</v>
      </c>
      <c r="E1" s="62" t="s">
        <v>67</v>
      </c>
      <c r="F1" s="62" t="s">
        <v>3</v>
      </c>
      <c r="G1" s="62" t="s">
        <v>68</v>
      </c>
      <c r="H1" s="62" t="s">
        <v>116</v>
      </c>
      <c r="I1" s="62" t="s">
        <v>117</v>
      </c>
      <c r="J1" s="62" t="s">
        <v>4</v>
      </c>
      <c r="K1" s="62" t="s">
        <v>5</v>
      </c>
      <c r="L1" s="62" t="s">
        <v>118</v>
      </c>
      <c r="M1" s="62" t="s">
        <v>119</v>
      </c>
      <c r="N1" s="63" t="s">
        <v>120</v>
      </c>
    </row>
    <row r="2" spans="1:19" ht="20.100000000000001" customHeight="1" x14ac:dyDescent="0.25">
      <c r="A2" s="58" t="s">
        <v>6</v>
      </c>
      <c r="B2" s="4" t="s">
        <v>7</v>
      </c>
      <c r="C2" s="26" t="s">
        <v>8</v>
      </c>
      <c r="D2" s="27">
        <v>40</v>
      </c>
      <c r="E2" s="28">
        <v>1.0135819987837015E-3</v>
      </c>
      <c r="F2" s="6">
        <v>1072.73</v>
      </c>
      <c r="G2" s="9">
        <v>9.2315710418284841E-4</v>
      </c>
      <c r="H2" s="6">
        <v>26.818249999999999</v>
      </c>
      <c r="I2" s="27">
        <v>984</v>
      </c>
      <c r="J2" s="9">
        <v>1.0901727642276422</v>
      </c>
      <c r="K2" s="27">
        <v>4650</v>
      </c>
      <c r="L2" s="7">
        <v>0.1792</v>
      </c>
      <c r="M2" s="29">
        <v>833.28</v>
      </c>
      <c r="N2" s="59">
        <v>0.8468292682926829</v>
      </c>
      <c r="Q2" s="23"/>
      <c r="R2" s="8"/>
      <c r="S2" s="8"/>
    </row>
    <row r="3" spans="1:19" ht="20.100000000000001" customHeight="1" x14ac:dyDescent="0.25">
      <c r="A3" s="58" t="s">
        <v>9</v>
      </c>
      <c r="B3" s="4" t="s">
        <v>7</v>
      </c>
      <c r="C3" s="26" t="s">
        <v>8</v>
      </c>
      <c r="D3" s="27">
        <v>96</v>
      </c>
      <c r="E3" s="28">
        <v>2.4325967970808839E-3</v>
      </c>
      <c r="F3" s="6">
        <v>3512.37</v>
      </c>
      <c r="G3" s="9">
        <v>3.0226332050177687E-3</v>
      </c>
      <c r="H3" s="6">
        <v>36.587187499999999</v>
      </c>
      <c r="I3" s="27">
        <v>2332</v>
      </c>
      <c r="J3" s="9">
        <v>1.5061620926243566</v>
      </c>
      <c r="K3" s="27">
        <v>20100</v>
      </c>
      <c r="L3" s="7">
        <v>0.14269999999999999</v>
      </c>
      <c r="M3" s="29">
        <v>2868.27</v>
      </c>
      <c r="N3" s="59">
        <v>1.2299614065180102</v>
      </c>
      <c r="Q3" s="22"/>
    </row>
    <row r="4" spans="1:19" ht="20.100000000000001" customHeight="1" x14ac:dyDescent="0.25">
      <c r="A4" s="58" t="s">
        <v>10</v>
      </c>
      <c r="B4" s="4" t="s">
        <v>7</v>
      </c>
      <c r="C4" s="26" t="s">
        <v>8</v>
      </c>
      <c r="D4" s="27">
        <v>17</v>
      </c>
      <c r="E4" s="28">
        <v>4.3077234948307318E-4</v>
      </c>
      <c r="F4" s="6">
        <v>538.01</v>
      </c>
      <c r="G4" s="9">
        <v>4.6299418644152237E-4</v>
      </c>
      <c r="H4" s="6">
        <v>31.64764705882353</v>
      </c>
      <c r="I4" s="27">
        <v>500</v>
      </c>
      <c r="J4" s="9">
        <v>1.07602</v>
      </c>
      <c r="K4" s="27">
        <v>3000</v>
      </c>
      <c r="L4" s="7">
        <v>0.12873000000000001</v>
      </c>
      <c r="M4" s="29">
        <v>386.19000000000005</v>
      </c>
      <c r="N4" s="59">
        <v>0.77238000000000007</v>
      </c>
      <c r="Q4" s="22"/>
    </row>
    <row r="5" spans="1:19" ht="20.100000000000001" customHeight="1" x14ac:dyDescent="0.25">
      <c r="A5" s="58" t="s">
        <v>11</v>
      </c>
      <c r="B5" s="4" t="s">
        <v>7</v>
      </c>
      <c r="C5" s="26" t="s">
        <v>8</v>
      </c>
      <c r="D5" s="27">
        <v>1</v>
      </c>
      <c r="E5" s="28">
        <v>2.5339549969592541E-5</v>
      </c>
      <c r="F5" s="6">
        <v>38.49</v>
      </c>
      <c r="G5" s="9">
        <v>3.3123262088314709E-5</v>
      </c>
      <c r="H5" s="6">
        <v>38.49</v>
      </c>
      <c r="I5" s="27">
        <v>43</v>
      </c>
      <c r="J5" s="9">
        <v>0.89511627906976754</v>
      </c>
      <c r="K5" s="27">
        <v>350</v>
      </c>
      <c r="L5" s="7">
        <v>9.7309999999999994E-2</v>
      </c>
      <c r="M5" s="29">
        <v>34.058499999999995</v>
      </c>
      <c r="N5" s="59">
        <v>0.79205813953488358</v>
      </c>
      <c r="Q5" s="22"/>
    </row>
    <row r="6" spans="1:19" ht="20.100000000000001" customHeight="1" x14ac:dyDescent="0.25">
      <c r="A6" s="58" t="s">
        <v>12</v>
      </c>
      <c r="B6" s="4" t="s">
        <v>13</v>
      </c>
      <c r="C6" s="26" t="s">
        <v>8</v>
      </c>
      <c r="D6" s="27">
        <v>74</v>
      </c>
      <c r="E6" s="28">
        <v>1.8751266977498479E-3</v>
      </c>
      <c r="F6" s="6">
        <v>1456.56</v>
      </c>
      <c r="G6" s="9">
        <v>1.2534689173124361E-3</v>
      </c>
      <c r="H6" s="6">
        <v>19.683243243243243</v>
      </c>
      <c r="I6" s="27">
        <v>2037</v>
      </c>
      <c r="J6" s="9">
        <v>0.7150515463917525</v>
      </c>
      <c r="K6" s="27">
        <v>11700</v>
      </c>
      <c r="L6" s="7">
        <v>9.2130000000000004E-2</v>
      </c>
      <c r="M6" s="29">
        <v>1077.921</v>
      </c>
      <c r="N6" s="59">
        <v>0.52917083946980858</v>
      </c>
      <c r="Q6" s="22"/>
    </row>
    <row r="7" spans="1:19" ht="20.100000000000001" customHeight="1" x14ac:dyDescent="0.25">
      <c r="A7" s="58" t="s">
        <v>14</v>
      </c>
      <c r="B7" s="4" t="s">
        <v>13</v>
      </c>
      <c r="C7" s="26" t="s">
        <v>8</v>
      </c>
      <c r="D7" s="27">
        <v>6</v>
      </c>
      <c r="E7" s="28">
        <v>1.5203729981755524E-4</v>
      </c>
      <c r="F7" s="6">
        <v>93.77</v>
      </c>
      <c r="G7" s="9">
        <v>8.0695460795564302E-5</v>
      </c>
      <c r="H7" s="6">
        <v>15.628333333333332</v>
      </c>
      <c r="I7" s="27">
        <v>189</v>
      </c>
      <c r="J7" s="9">
        <v>0.4961375661375661</v>
      </c>
      <c r="K7" s="27">
        <v>950</v>
      </c>
      <c r="L7" s="7">
        <v>7.1360000000000007E-2</v>
      </c>
      <c r="M7" s="29">
        <v>67.792000000000002</v>
      </c>
      <c r="N7" s="59">
        <v>0.35868783068783072</v>
      </c>
      <c r="Q7" s="22"/>
    </row>
    <row r="8" spans="1:19" ht="20.100000000000001" customHeight="1" x14ac:dyDescent="0.25">
      <c r="A8" s="58" t="s">
        <v>15</v>
      </c>
      <c r="B8" s="4" t="s">
        <v>16</v>
      </c>
      <c r="C8" s="26" t="s">
        <v>17</v>
      </c>
      <c r="D8" s="27">
        <v>20</v>
      </c>
      <c r="E8" s="28">
        <v>5.0679099939185076E-4</v>
      </c>
      <c r="F8" s="6">
        <v>586.07000000000005</v>
      </c>
      <c r="G8" s="9">
        <v>5.0435308423223179E-4</v>
      </c>
      <c r="H8" s="6">
        <v>29.303500000000003</v>
      </c>
      <c r="I8" s="27">
        <v>405</v>
      </c>
      <c r="J8" s="9">
        <v>1.4470864197530866</v>
      </c>
      <c r="K8" s="27">
        <v>3001</v>
      </c>
      <c r="L8" s="7">
        <v>0.3846</v>
      </c>
      <c r="M8" s="29">
        <v>1154.1846</v>
      </c>
      <c r="N8" s="59">
        <v>2.8498385185185184</v>
      </c>
      <c r="Q8" s="22"/>
    </row>
    <row r="9" spans="1:19" ht="20.100000000000001" customHeight="1" x14ac:dyDescent="0.25">
      <c r="A9" s="58" t="s">
        <v>18</v>
      </c>
      <c r="B9" s="4" t="s">
        <v>16</v>
      </c>
      <c r="C9" s="26" t="s">
        <v>8</v>
      </c>
      <c r="D9" s="27">
        <v>5</v>
      </c>
      <c r="E9" s="28">
        <v>1.2669774984796269E-4</v>
      </c>
      <c r="F9" s="6">
        <v>159.36000000000001</v>
      </c>
      <c r="G9" s="9">
        <v>1.3714011552075426E-4</v>
      </c>
      <c r="H9" s="6">
        <v>31.872000000000003</v>
      </c>
      <c r="I9" s="27">
        <v>135</v>
      </c>
      <c r="J9" s="9">
        <v>1.1804444444444446</v>
      </c>
      <c r="K9" s="27">
        <v>1000</v>
      </c>
      <c r="L9" s="7">
        <v>6.8949999999999997E-2</v>
      </c>
      <c r="M9" s="29">
        <v>68.95</v>
      </c>
      <c r="N9" s="59">
        <v>0.51074074074074072</v>
      </c>
      <c r="Q9" s="22"/>
    </row>
    <row r="10" spans="1:19" ht="20.100000000000001" customHeight="1" x14ac:dyDescent="0.25">
      <c r="A10" s="58" t="s">
        <v>19</v>
      </c>
      <c r="B10" s="4" t="s">
        <v>16</v>
      </c>
      <c r="C10" s="26" t="s">
        <v>8</v>
      </c>
      <c r="D10" s="27">
        <v>382</v>
      </c>
      <c r="E10" s="28">
        <v>9.6797080883843506E-3</v>
      </c>
      <c r="F10" s="6">
        <v>6070.96</v>
      </c>
      <c r="G10" s="9">
        <v>5.2244738687366862E-3</v>
      </c>
      <c r="H10" s="6">
        <v>15.892565445026179</v>
      </c>
      <c r="I10" s="27">
        <v>7432</v>
      </c>
      <c r="J10" s="9">
        <v>0.81686759956942945</v>
      </c>
      <c r="K10" s="27">
        <v>43072</v>
      </c>
      <c r="L10" s="7">
        <v>0.10129000000000001</v>
      </c>
      <c r="M10" s="29">
        <v>4362.7628800000002</v>
      </c>
      <c r="N10" s="59">
        <v>0.587024068891281</v>
      </c>
      <c r="Q10" s="22"/>
    </row>
    <row r="11" spans="1:19" ht="20.100000000000001" customHeight="1" x14ac:dyDescent="0.25">
      <c r="A11" s="58" t="s">
        <v>20</v>
      </c>
      <c r="B11" s="4" t="s">
        <v>16</v>
      </c>
      <c r="C11" s="26" t="s">
        <v>8</v>
      </c>
      <c r="D11" s="27">
        <v>312</v>
      </c>
      <c r="E11" s="28">
        <v>7.905939590512872E-3</v>
      </c>
      <c r="F11" s="6">
        <v>5130.08</v>
      </c>
      <c r="G11" s="9">
        <v>4.4147826545601846E-3</v>
      </c>
      <c r="H11" s="6">
        <v>16.442564102564102</v>
      </c>
      <c r="I11" s="27">
        <v>7367</v>
      </c>
      <c r="J11" s="9">
        <v>0.69635944074928735</v>
      </c>
      <c r="K11" s="27">
        <v>46339</v>
      </c>
      <c r="L11" s="7">
        <v>9.2130000000000004E-2</v>
      </c>
      <c r="M11" s="29">
        <v>4269.2120700000005</v>
      </c>
      <c r="N11" s="59">
        <v>0.57950482828831285</v>
      </c>
      <c r="Q11" s="22"/>
    </row>
    <row r="12" spans="1:19" ht="20.100000000000001" customHeight="1" x14ac:dyDescent="0.25">
      <c r="A12" s="58" t="s">
        <v>21</v>
      </c>
      <c r="B12" s="4" t="s">
        <v>16</v>
      </c>
      <c r="C12" s="26" t="s">
        <v>17</v>
      </c>
      <c r="D12" s="27">
        <v>132</v>
      </c>
      <c r="E12" s="28">
        <v>3.3448205959862153E-3</v>
      </c>
      <c r="F12" s="6">
        <v>6528.58</v>
      </c>
      <c r="G12" s="9">
        <v>5.6182869941421047E-3</v>
      </c>
      <c r="H12" s="6">
        <v>49.458939393939396</v>
      </c>
      <c r="I12" s="27">
        <v>6595</v>
      </c>
      <c r="J12" s="9">
        <v>0.98992873388931002</v>
      </c>
      <c r="K12" s="27">
        <v>21641</v>
      </c>
      <c r="L12" s="7">
        <v>0.11985999999999999</v>
      </c>
      <c r="M12" s="29">
        <v>2593.8902599999997</v>
      </c>
      <c r="N12" s="59">
        <v>0.39331163912054584</v>
      </c>
      <c r="Q12" s="22"/>
    </row>
    <row r="13" spans="1:19" ht="20.100000000000001" customHeight="1" x14ac:dyDescent="0.25">
      <c r="A13" s="58" t="s">
        <v>22</v>
      </c>
      <c r="B13" s="4" t="s">
        <v>16</v>
      </c>
      <c r="C13" s="26" t="s">
        <v>8</v>
      </c>
      <c r="D13" s="27">
        <v>3685</v>
      </c>
      <c r="E13" s="28">
        <v>9.3376241637948512E-2</v>
      </c>
      <c r="F13" s="6">
        <v>99999.71</v>
      </c>
      <c r="G13" s="9">
        <v>8.6056549833345417E-2</v>
      </c>
      <c r="H13" s="6">
        <v>27.136963364993218</v>
      </c>
      <c r="I13" s="27">
        <v>83554</v>
      </c>
      <c r="J13" s="9">
        <v>1.1968273212533214</v>
      </c>
      <c r="K13" s="27">
        <v>578914</v>
      </c>
      <c r="L13" s="7">
        <v>9.2130000000000004E-2</v>
      </c>
      <c r="M13" s="29">
        <v>53335.346819999999</v>
      </c>
      <c r="N13" s="59">
        <v>0.6383338537951504</v>
      </c>
      <c r="Q13" s="22"/>
    </row>
    <row r="14" spans="1:19" ht="20.100000000000001" customHeight="1" x14ac:dyDescent="0.25">
      <c r="A14" s="58" t="s">
        <v>23</v>
      </c>
      <c r="B14" s="4" t="s">
        <v>16</v>
      </c>
      <c r="C14" s="26" t="s">
        <v>17</v>
      </c>
      <c r="D14" s="27">
        <v>8</v>
      </c>
      <c r="E14" s="28">
        <v>2.0271639975674033E-4</v>
      </c>
      <c r="F14" s="6">
        <v>241.53</v>
      </c>
      <c r="G14" s="9">
        <v>2.078529875861432E-4</v>
      </c>
      <c r="H14" s="6">
        <v>30.19125</v>
      </c>
      <c r="I14" s="27">
        <v>178</v>
      </c>
      <c r="J14" s="9">
        <v>1.3569101123595506</v>
      </c>
      <c r="K14" s="27">
        <v>1200</v>
      </c>
      <c r="L14" s="7">
        <v>0.10889</v>
      </c>
      <c r="M14" s="29">
        <v>130.66800000000001</v>
      </c>
      <c r="N14" s="59">
        <v>0.73408988764044947</v>
      </c>
      <c r="Q14" s="22"/>
    </row>
    <row r="15" spans="1:19" ht="20.100000000000001" customHeight="1" x14ac:dyDescent="0.25">
      <c r="A15" s="58" t="s">
        <v>24</v>
      </c>
      <c r="B15" s="4" t="s">
        <v>16</v>
      </c>
      <c r="C15" s="26" t="s">
        <v>8</v>
      </c>
      <c r="D15" s="27">
        <v>10502</v>
      </c>
      <c r="E15" s="28">
        <v>0.26611595378066083</v>
      </c>
      <c r="F15" s="6">
        <v>164693.35999999999</v>
      </c>
      <c r="G15" s="9">
        <v>0.14172983443713083</v>
      </c>
      <c r="H15" s="6">
        <v>15.682094839078269</v>
      </c>
      <c r="I15" s="27">
        <v>239729</v>
      </c>
      <c r="J15" s="9">
        <v>0.68699806865252011</v>
      </c>
      <c r="K15" s="27">
        <v>1510733</v>
      </c>
      <c r="L15" s="7">
        <v>9.2130000000000004E-2</v>
      </c>
      <c r="M15" s="29">
        <v>139183.83129</v>
      </c>
      <c r="N15" s="59">
        <v>0.58058821123018078</v>
      </c>
      <c r="Q15" s="22"/>
    </row>
    <row r="16" spans="1:19" ht="20.100000000000001" customHeight="1" x14ac:dyDescent="0.25">
      <c r="A16" s="58" t="s">
        <v>25</v>
      </c>
      <c r="B16" s="4" t="s">
        <v>16</v>
      </c>
      <c r="C16" s="26" t="s">
        <v>17</v>
      </c>
      <c r="D16" s="27">
        <v>33</v>
      </c>
      <c r="E16" s="28">
        <v>8.3620514899655383E-4</v>
      </c>
      <c r="F16" s="6">
        <v>587.04999999999995</v>
      </c>
      <c r="G16" s="9">
        <v>5.0519644086633277E-4</v>
      </c>
      <c r="H16" s="6">
        <v>17.789393939393939</v>
      </c>
      <c r="I16" s="27">
        <v>705</v>
      </c>
      <c r="J16" s="9">
        <v>0.83269503546099288</v>
      </c>
      <c r="K16" s="27">
        <v>5300</v>
      </c>
      <c r="L16" s="7">
        <v>0.11509</v>
      </c>
      <c r="M16" s="29">
        <v>609.97699999999998</v>
      </c>
      <c r="N16" s="59">
        <v>0.86521560283687937</v>
      </c>
      <c r="Q16" s="22"/>
    </row>
    <row r="17" spans="1:17" ht="20.100000000000001" customHeight="1" x14ac:dyDescent="0.25">
      <c r="A17" s="58" t="s">
        <v>26</v>
      </c>
      <c r="B17" s="4" t="s">
        <v>16</v>
      </c>
      <c r="C17" s="26" t="s">
        <v>8</v>
      </c>
      <c r="D17" s="27">
        <v>1358</v>
      </c>
      <c r="E17" s="28">
        <v>3.4411108858706671E-2</v>
      </c>
      <c r="F17" s="6">
        <v>19523.25</v>
      </c>
      <c r="G17" s="9">
        <v>1.6801084088482465E-2</v>
      </c>
      <c r="H17" s="6">
        <v>14.376472754050074</v>
      </c>
      <c r="I17" s="27">
        <v>30276</v>
      </c>
      <c r="J17" s="9">
        <v>0.64484244946492275</v>
      </c>
      <c r="K17" s="27">
        <v>198876</v>
      </c>
      <c r="L17" s="7">
        <v>9.2130000000000004E-2</v>
      </c>
      <c r="M17" s="29">
        <v>18322.445879999999</v>
      </c>
      <c r="N17" s="59">
        <v>0.60518053507728897</v>
      </c>
      <c r="Q17" s="22"/>
    </row>
    <row r="18" spans="1:17" ht="20.100000000000001" customHeight="1" x14ac:dyDescent="0.25">
      <c r="A18" s="58" t="s">
        <v>27</v>
      </c>
      <c r="B18" s="4" t="s">
        <v>28</v>
      </c>
      <c r="C18" s="26" t="s">
        <v>8</v>
      </c>
      <c r="D18" s="27">
        <v>47</v>
      </c>
      <c r="E18" s="28">
        <v>1.1909588485708494E-3</v>
      </c>
      <c r="F18" s="6">
        <v>590.76</v>
      </c>
      <c r="G18" s="9">
        <v>5.0838914812400095E-4</v>
      </c>
      <c r="H18" s="6">
        <v>12.56936170212766</v>
      </c>
      <c r="I18" s="27">
        <v>985</v>
      </c>
      <c r="J18" s="9">
        <v>0.59975634517766496</v>
      </c>
      <c r="K18" s="27">
        <v>6102</v>
      </c>
      <c r="L18" s="7">
        <v>0.10129000000000001</v>
      </c>
      <c r="M18" s="29">
        <v>618.07158000000004</v>
      </c>
      <c r="N18" s="59">
        <v>0.62748383756345183</v>
      </c>
      <c r="Q18" s="22"/>
    </row>
    <row r="19" spans="1:17" ht="20.100000000000001" customHeight="1" x14ac:dyDescent="0.25">
      <c r="A19" s="58" t="s">
        <v>29</v>
      </c>
      <c r="B19" s="4" t="s">
        <v>28</v>
      </c>
      <c r="C19" s="26" t="s">
        <v>8</v>
      </c>
      <c r="D19" s="27">
        <v>28</v>
      </c>
      <c r="E19" s="28">
        <v>7.0950739914859109E-4</v>
      </c>
      <c r="F19" s="6">
        <v>502.82</v>
      </c>
      <c r="G19" s="9">
        <v>4.3271079873334373E-4</v>
      </c>
      <c r="H19" s="6">
        <v>17.957857142857144</v>
      </c>
      <c r="I19" s="27">
        <v>696</v>
      </c>
      <c r="J19" s="9">
        <v>0.72244252873563219</v>
      </c>
      <c r="K19" s="27">
        <v>4600</v>
      </c>
      <c r="L19" s="7">
        <v>9.2130000000000004E-2</v>
      </c>
      <c r="M19" s="29">
        <v>423.798</v>
      </c>
      <c r="N19" s="59">
        <v>0.60890517241379316</v>
      </c>
      <c r="Q19" s="22"/>
    </row>
    <row r="20" spans="1:17" ht="20.100000000000001" customHeight="1" x14ac:dyDescent="0.25">
      <c r="A20" s="58" t="s">
        <v>30</v>
      </c>
      <c r="B20" s="4" t="s">
        <v>28</v>
      </c>
      <c r="C20" s="26" t="s">
        <v>8</v>
      </c>
      <c r="D20" s="27">
        <v>2</v>
      </c>
      <c r="E20" s="28">
        <v>5.0679099939185082E-5</v>
      </c>
      <c r="F20" s="6">
        <v>61.17</v>
      </c>
      <c r="G20" s="9">
        <v>5.2640944191795547E-5</v>
      </c>
      <c r="H20" s="6">
        <v>30.585000000000001</v>
      </c>
      <c r="I20" s="27">
        <v>60</v>
      </c>
      <c r="J20" s="9">
        <v>1.0195000000000001</v>
      </c>
      <c r="K20" s="27">
        <v>600</v>
      </c>
      <c r="L20" s="7">
        <v>7.1360000000000007E-2</v>
      </c>
      <c r="M20" s="29">
        <v>42.816000000000003</v>
      </c>
      <c r="N20" s="59">
        <v>0.71360000000000001</v>
      </c>
      <c r="Q20" s="22"/>
    </row>
    <row r="21" spans="1:17" ht="20.100000000000001" customHeight="1" x14ac:dyDescent="0.25">
      <c r="A21" s="58" t="s">
        <v>31</v>
      </c>
      <c r="B21" s="4" t="s">
        <v>32</v>
      </c>
      <c r="C21" s="26" t="s">
        <v>8</v>
      </c>
      <c r="D21" s="27">
        <v>11</v>
      </c>
      <c r="E21" s="28">
        <v>2.7873504966551796E-4</v>
      </c>
      <c r="F21" s="6">
        <v>200.25</v>
      </c>
      <c r="G21" s="9">
        <v>1.723287407946225E-4</v>
      </c>
      <c r="H21" s="6">
        <v>18.204545454545453</v>
      </c>
      <c r="I21" s="27">
        <v>264</v>
      </c>
      <c r="J21" s="9">
        <v>0.75852272727272729</v>
      </c>
      <c r="K21" s="27">
        <v>1600</v>
      </c>
      <c r="L21" s="7">
        <v>0.10889</v>
      </c>
      <c r="M21" s="29">
        <v>174.22399999999999</v>
      </c>
      <c r="N21" s="59">
        <v>0.65993939393939394</v>
      </c>
      <c r="Q21" s="22"/>
    </row>
    <row r="22" spans="1:17" ht="20.100000000000001" customHeight="1" x14ac:dyDescent="0.25">
      <c r="A22" s="58" t="s">
        <v>33</v>
      </c>
      <c r="B22" s="4" t="s">
        <v>32</v>
      </c>
      <c r="C22" s="26" t="s">
        <v>8</v>
      </c>
      <c r="D22" s="27">
        <v>65</v>
      </c>
      <c r="E22" s="28">
        <v>1.6470707480235151E-3</v>
      </c>
      <c r="F22" s="6">
        <v>1203.51</v>
      </c>
      <c r="G22" s="9">
        <v>1.0357021864356361E-3</v>
      </c>
      <c r="H22" s="6">
        <v>18.515538461538462</v>
      </c>
      <c r="I22" s="27">
        <v>1559</v>
      </c>
      <c r="J22" s="9">
        <v>0.77197562540089804</v>
      </c>
      <c r="K22" s="27">
        <v>9830</v>
      </c>
      <c r="L22" s="7">
        <v>0.10889</v>
      </c>
      <c r="M22" s="29">
        <v>1070.3887</v>
      </c>
      <c r="N22" s="59">
        <v>0.68658672225785755</v>
      </c>
      <c r="Q22" s="22"/>
    </row>
    <row r="23" spans="1:17" ht="20.100000000000001" customHeight="1" x14ac:dyDescent="0.25">
      <c r="A23" s="58" t="s">
        <v>34</v>
      </c>
      <c r="B23" s="4" t="s">
        <v>16</v>
      </c>
      <c r="C23" s="26" t="s">
        <v>17</v>
      </c>
      <c r="D23" s="27">
        <v>20</v>
      </c>
      <c r="E23" s="28">
        <v>5.0679099939185076E-4</v>
      </c>
      <c r="F23" s="6">
        <v>517.13</v>
      </c>
      <c r="G23" s="9">
        <v>4.4502552672720665E-4</v>
      </c>
      <c r="H23" s="6">
        <v>25.8565</v>
      </c>
      <c r="I23" s="27">
        <v>1866</v>
      </c>
      <c r="J23" s="9">
        <v>0.27713290460878887</v>
      </c>
      <c r="K23" s="27">
        <v>3000</v>
      </c>
      <c r="L23" s="7">
        <v>9.2130000000000004E-2</v>
      </c>
      <c r="M23" s="29">
        <v>276.39</v>
      </c>
      <c r="N23" s="59">
        <v>0.14811897106109323</v>
      </c>
      <c r="Q23" s="22"/>
    </row>
    <row r="24" spans="1:17" ht="20.100000000000001" customHeight="1" x14ac:dyDescent="0.25">
      <c r="A24" s="58" t="s">
        <v>35</v>
      </c>
      <c r="B24" s="4" t="s">
        <v>16</v>
      </c>
      <c r="C24" s="26" t="s">
        <v>8</v>
      </c>
      <c r="D24" s="27">
        <v>30</v>
      </c>
      <c r="E24" s="28">
        <v>7.6018649908777625E-4</v>
      </c>
      <c r="F24" s="6">
        <v>331.78</v>
      </c>
      <c r="G24" s="9">
        <v>2.855192490428956E-4</v>
      </c>
      <c r="H24" s="6">
        <v>11.059333333333333</v>
      </c>
      <c r="I24" s="27">
        <v>702</v>
      </c>
      <c r="J24" s="9">
        <v>0.4726210826210826</v>
      </c>
      <c r="K24" s="27">
        <v>3800</v>
      </c>
      <c r="L24" s="7">
        <v>9.98E-2</v>
      </c>
      <c r="M24" s="29">
        <v>379.24</v>
      </c>
      <c r="N24" s="59">
        <v>0.54022792022792021</v>
      </c>
      <c r="Q24" s="22"/>
    </row>
    <row r="25" spans="1:17" ht="20.100000000000001" customHeight="1" x14ac:dyDescent="0.25">
      <c r="A25" s="58" t="s">
        <v>36</v>
      </c>
      <c r="B25" s="4" t="s">
        <v>16</v>
      </c>
      <c r="C25" s="26" t="s">
        <v>8</v>
      </c>
      <c r="D25" s="27">
        <v>89</v>
      </c>
      <c r="E25" s="28">
        <v>2.2552199472937362E-3</v>
      </c>
      <c r="F25" s="6">
        <v>1227.57</v>
      </c>
      <c r="G25" s="9">
        <v>1.0564074523708102E-3</v>
      </c>
      <c r="H25" s="6">
        <v>13.792921348314605</v>
      </c>
      <c r="I25" s="27">
        <v>2519</v>
      </c>
      <c r="J25" s="9">
        <v>0.48732433505359268</v>
      </c>
      <c r="K25" s="27">
        <v>12800</v>
      </c>
      <c r="L25" s="7">
        <v>9.98E-2</v>
      </c>
      <c r="M25" s="29">
        <v>1277.44</v>
      </c>
      <c r="N25" s="59">
        <v>0.50712187375942841</v>
      </c>
      <c r="Q25" s="22"/>
    </row>
    <row r="26" spans="1:17" ht="20.100000000000001" customHeight="1" x14ac:dyDescent="0.25">
      <c r="A26" s="58" t="s">
        <v>37</v>
      </c>
      <c r="B26" s="4" t="s">
        <v>16</v>
      </c>
      <c r="C26" s="26" t="s">
        <v>8</v>
      </c>
      <c r="D26" s="27">
        <v>1417</v>
      </c>
      <c r="E26" s="28">
        <v>3.5906142306912629E-2</v>
      </c>
      <c r="F26" s="6">
        <v>19973.400000000001</v>
      </c>
      <c r="G26" s="9">
        <v>1.718846877097285E-2</v>
      </c>
      <c r="H26" s="6">
        <v>14.095553987297107</v>
      </c>
      <c r="I26" s="27">
        <v>31571</v>
      </c>
      <c r="J26" s="9">
        <v>0.63265021697127111</v>
      </c>
      <c r="K26" s="27">
        <v>215541</v>
      </c>
      <c r="L26" s="7">
        <v>9.9599999999999994E-2</v>
      </c>
      <c r="M26" s="29">
        <v>21467.883599999997</v>
      </c>
      <c r="N26" s="59">
        <v>0.67998744417345025</v>
      </c>
      <c r="Q26" s="22"/>
    </row>
    <row r="27" spans="1:17" ht="20.100000000000001" customHeight="1" x14ac:dyDescent="0.25">
      <c r="A27" s="58" t="s">
        <v>38</v>
      </c>
      <c r="B27" s="4" t="s">
        <v>39</v>
      </c>
      <c r="C27" s="26" t="s">
        <v>8</v>
      </c>
      <c r="D27" s="27">
        <v>5</v>
      </c>
      <c r="E27" s="28">
        <v>1.2669774984796269E-4</v>
      </c>
      <c r="F27" s="6">
        <v>101.42</v>
      </c>
      <c r="G27" s="9">
        <v>8.7278805949516177E-5</v>
      </c>
      <c r="H27" s="6">
        <v>20.283999999999999</v>
      </c>
      <c r="I27" s="27">
        <v>108</v>
      </c>
      <c r="J27" s="9">
        <v>0.93907407407407406</v>
      </c>
      <c r="K27" s="27">
        <v>700</v>
      </c>
      <c r="L27" s="7">
        <v>8.1699999999999995E-2</v>
      </c>
      <c r="M27" s="29">
        <v>57.19</v>
      </c>
      <c r="N27" s="59">
        <v>0.52953703703703703</v>
      </c>
      <c r="Q27" s="22"/>
    </row>
    <row r="28" spans="1:17" ht="20.100000000000001" customHeight="1" x14ac:dyDescent="0.25">
      <c r="A28" s="58" t="s">
        <v>40</v>
      </c>
      <c r="B28" s="4" t="s">
        <v>41</v>
      </c>
      <c r="C28" s="26" t="s">
        <v>8</v>
      </c>
      <c r="D28" s="27">
        <v>21</v>
      </c>
      <c r="E28" s="28">
        <v>5.3213054936144329E-4</v>
      </c>
      <c r="F28" s="6">
        <v>264.14999999999998</v>
      </c>
      <c r="G28" s="9">
        <v>2.2731903560998517E-4</v>
      </c>
      <c r="H28" s="6">
        <v>12.578571428571427</v>
      </c>
      <c r="I28" s="27">
        <v>755</v>
      </c>
      <c r="J28" s="9">
        <v>0.34986754966887412</v>
      </c>
      <c r="K28" s="27">
        <v>4650</v>
      </c>
      <c r="L28" s="7">
        <v>0.10889</v>
      </c>
      <c r="M28" s="29">
        <v>506.33850000000001</v>
      </c>
      <c r="N28" s="59">
        <v>0.67064701986754971</v>
      </c>
      <c r="Q28" s="22"/>
    </row>
    <row r="29" spans="1:17" ht="20.100000000000001" customHeight="1" x14ac:dyDescent="0.25">
      <c r="A29" s="58" t="s">
        <v>42</v>
      </c>
      <c r="B29" s="4" t="s">
        <v>16</v>
      </c>
      <c r="C29" s="26" t="s">
        <v>8</v>
      </c>
      <c r="D29" s="27">
        <v>8</v>
      </c>
      <c r="E29" s="28">
        <v>2.0271639975674033E-4</v>
      </c>
      <c r="F29" s="6">
        <v>157.72999999999999</v>
      </c>
      <c r="G29" s="9">
        <v>1.3573738969056582E-4</v>
      </c>
      <c r="H29" s="6">
        <v>19.716249999999999</v>
      </c>
      <c r="I29" s="27">
        <v>269</v>
      </c>
      <c r="J29" s="9">
        <v>0.58635687732342001</v>
      </c>
      <c r="K29" s="27">
        <v>2100</v>
      </c>
      <c r="L29" s="7">
        <v>0.10889</v>
      </c>
      <c r="M29" s="29">
        <v>228.66900000000001</v>
      </c>
      <c r="N29" s="59">
        <v>0.85007063197026023</v>
      </c>
      <c r="Q29" s="22"/>
    </row>
    <row r="30" spans="1:17" ht="20.100000000000001" customHeight="1" x14ac:dyDescent="0.25">
      <c r="A30" s="58" t="s">
        <v>43</v>
      </c>
      <c r="B30" s="4" t="s">
        <v>16</v>
      </c>
      <c r="C30" s="26" t="s">
        <v>17</v>
      </c>
      <c r="D30" s="27">
        <v>68</v>
      </c>
      <c r="E30" s="28">
        <v>1.7230893979322927E-3</v>
      </c>
      <c r="F30" s="6">
        <v>1972.14</v>
      </c>
      <c r="G30" s="9">
        <v>1.6971605636489731E-3</v>
      </c>
      <c r="H30" s="6">
        <v>29.002058823529413</v>
      </c>
      <c r="I30" s="27">
        <v>1977</v>
      </c>
      <c r="J30" s="9">
        <v>0.99754172989377854</v>
      </c>
      <c r="K30" s="27">
        <v>11590</v>
      </c>
      <c r="L30" s="7">
        <v>0.11265</v>
      </c>
      <c r="M30" s="29">
        <v>1305.6134999999999</v>
      </c>
      <c r="N30" s="59">
        <v>0.66040136570561458</v>
      </c>
      <c r="Q30" s="22"/>
    </row>
    <row r="31" spans="1:17" ht="20.100000000000001" customHeight="1" x14ac:dyDescent="0.25">
      <c r="A31" s="58" t="s">
        <v>44</v>
      </c>
      <c r="B31" s="4" t="s">
        <v>16</v>
      </c>
      <c r="C31" s="26" t="s">
        <v>17</v>
      </c>
      <c r="D31" s="27">
        <v>19381</v>
      </c>
      <c r="E31" s="28">
        <v>0.49110581796067304</v>
      </c>
      <c r="F31" s="6">
        <v>790645.46</v>
      </c>
      <c r="G31" s="9">
        <v>0.68040417746209769</v>
      </c>
      <c r="H31" s="6">
        <v>40.794874361488056</v>
      </c>
      <c r="I31" s="27">
        <v>457013</v>
      </c>
      <c r="J31" s="9">
        <v>1.7300283799366756</v>
      </c>
      <c r="K31" s="27">
        <v>2903926</v>
      </c>
      <c r="L31" s="7">
        <v>0.11509</v>
      </c>
      <c r="M31" s="29">
        <v>334212.84334000002</v>
      </c>
      <c r="N31" s="59">
        <v>0.73129832923789917</v>
      </c>
      <c r="Q31" s="22"/>
    </row>
    <row r="32" spans="1:17" ht="20.100000000000001" customHeight="1" x14ac:dyDescent="0.25">
      <c r="A32" s="58" t="s">
        <v>45</v>
      </c>
      <c r="B32" s="4" t="s">
        <v>16</v>
      </c>
      <c r="C32" s="26" t="s">
        <v>8</v>
      </c>
      <c r="D32" s="27">
        <v>1142</v>
      </c>
      <c r="E32" s="28">
        <v>2.8937766065274682E-2</v>
      </c>
      <c r="F32" s="6">
        <v>23042.79</v>
      </c>
      <c r="G32" s="9">
        <v>1.9829887566017078E-2</v>
      </c>
      <c r="H32" s="6">
        <v>20.177574430823118</v>
      </c>
      <c r="I32" s="27">
        <v>30293</v>
      </c>
      <c r="J32" s="9">
        <v>0.76066384973426204</v>
      </c>
      <c r="K32" s="27">
        <v>189893</v>
      </c>
      <c r="L32" s="7">
        <v>9.2130000000000004E-2</v>
      </c>
      <c r="M32" s="29">
        <v>17494.842090000002</v>
      </c>
      <c r="N32" s="59">
        <v>0.57752094840392176</v>
      </c>
      <c r="Q32" s="22"/>
    </row>
    <row r="33" spans="1:17" ht="20.100000000000001" customHeight="1" x14ac:dyDescent="0.25">
      <c r="A33" s="58" t="s">
        <v>46</v>
      </c>
      <c r="B33" s="4" t="s">
        <v>16</v>
      </c>
      <c r="C33" s="26" t="s">
        <v>8</v>
      </c>
      <c r="D33" s="27">
        <v>1</v>
      </c>
      <c r="E33" s="28">
        <v>2.5339549969592541E-5</v>
      </c>
      <c r="F33" s="6">
        <v>27.17</v>
      </c>
      <c r="G33" s="9">
        <v>2.33816323964539E-5</v>
      </c>
      <c r="H33" s="6">
        <v>27.17</v>
      </c>
      <c r="I33" s="27">
        <v>15</v>
      </c>
      <c r="J33" s="9">
        <v>1.8113333333333335</v>
      </c>
      <c r="K33" s="27">
        <v>100</v>
      </c>
      <c r="L33" s="7">
        <v>9.2130000000000004E-2</v>
      </c>
      <c r="M33" s="29">
        <v>9.213000000000001</v>
      </c>
      <c r="N33" s="59">
        <v>0.61420000000000008</v>
      </c>
      <c r="Q33" s="22"/>
    </row>
    <row r="34" spans="1:17" ht="20.100000000000001" customHeight="1" x14ac:dyDescent="0.25">
      <c r="A34" s="58" t="s">
        <v>47</v>
      </c>
      <c r="B34" s="4" t="s">
        <v>16</v>
      </c>
      <c r="C34" s="26" t="s">
        <v>17</v>
      </c>
      <c r="D34" s="27">
        <v>1</v>
      </c>
      <c r="E34" s="28">
        <v>2.5339549969592541E-5</v>
      </c>
      <c r="F34" s="6">
        <v>37.130000000000003</v>
      </c>
      <c r="G34" s="9">
        <v>3.1952889616501045E-5</v>
      </c>
      <c r="H34" s="6">
        <v>37.130000000000003</v>
      </c>
      <c r="I34" s="27">
        <v>12</v>
      </c>
      <c r="J34" s="9">
        <v>3.0941666666666667</v>
      </c>
      <c r="K34" s="27">
        <v>200</v>
      </c>
      <c r="L34" s="7" t="s">
        <v>66</v>
      </c>
      <c r="M34" s="7" t="s">
        <v>66</v>
      </c>
      <c r="N34" s="60" t="s">
        <v>66</v>
      </c>
      <c r="Q34" s="22"/>
    </row>
    <row r="35" spans="1:17" ht="20.100000000000001" customHeight="1" x14ac:dyDescent="0.25">
      <c r="A35" s="58" t="s">
        <v>48</v>
      </c>
      <c r="B35" s="4" t="s">
        <v>49</v>
      </c>
      <c r="C35" s="26" t="s">
        <v>8</v>
      </c>
      <c r="D35" s="27">
        <v>5</v>
      </c>
      <c r="E35" s="28">
        <v>1.2669774984796269E-4</v>
      </c>
      <c r="F35" s="6">
        <v>41.92</v>
      </c>
      <c r="G35" s="9">
        <v>3.6075010307668289E-5</v>
      </c>
      <c r="H35" s="6">
        <v>8.3840000000000003</v>
      </c>
      <c r="I35" s="27">
        <v>103</v>
      </c>
      <c r="J35" s="9">
        <v>0.40699029126213593</v>
      </c>
      <c r="K35" s="27">
        <v>317</v>
      </c>
      <c r="L35" s="7">
        <v>0.10889</v>
      </c>
      <c r="M35" s="29">
        <v>34.518129999999999</v>
      </c>
      <c r="N35" s="59">
        <v>0.33512747572815532</v>
      </c>
      <c r="Q35" s="22"/>
    </row>
    <row r="36" spans="1:17" ht="20.100000000000001" customHeight="1" x14ac:dyDescent="0.25">
      <c r="A36" s="58" t="s">
        <v>50</v>
      </c>
      <c r="B36" s="4" t="s">
        <v>49</v>
      </c>
      <c r="C36" s="26" t="s">
        <v>8</v>
      </c>
      <c r="D36" s="27">
        <v>64</v>
      </c>
      <c r="E36" s="28">
        <v>1.6217311980539226E-3</v>
      </c>
      <c r="F36" s="6">
        <v>920.93</v>
      </c>
      <c r="G36" s="9">
        <v>7.9252288269658774E-4</v>
      </c>
      <c r="H36" s="6">
        <v>14.389531249999999</v>
      </c>
      <c r="I36" s="27">
        <v>1908</v>
      </c>
      <c r="J36" s="9">
        <v>0.48266771488469601</v>
      </c>
      <c r="K36" s="27">
        <v>7600</v>
      </c>
      <c r="L36" s="7">
        <v>0.10889</v>
      </c>
      <c r="M36" s="29">
        <v>827.56399999999996</v>
      </c>
      <c r="N36" s="59">
        <v>0.43373375262054503</v>
      </c>
      <c r="Q36" s="22"/>
    </row>
    <row r="37" spans="1:17" ht="20.100000000000001" customHeight="1" x14ac:dyDescent="0.25">
      <c r="A37" s="58" t="s">
        <v>51</v>
      </c>
      <c r="B37" s="4" t="s">
        <v>49</v>
      </c>
      <c r="C37" s="26" t="s">
        <v>8</v>
      </c>
      <c r="D37" s="27">
        <v>18</v>
      </c>
      <c r="E37" s="28">
        <v>4.5611189945266571E-4</v>
      </c>
      <c r="F37" s="6">
        <v>263.70999999999998</v>
      </c>
      <c r="G37" s="9">
        <v>2.2694038569263369E-4</v>
      </c>
      <c r="H37" s="6">
        <v>14.650555555555554</v>
      </c>
      <c r="I37" s="27">
        <v>702</v>
      </c>
      <c r="J37" s="9">
        <v>0.3756552706552706</v>
      </c>
      <c r="K37" s="27">
        <v>2500</v>
      </c>
      <c r="L37" s="7">
        <v>0.10889</v>
      </c>
      <c r="M37" s="29">
        <v>272.22500000000002</v>
      </c>
      <c r="N37" s="59">
        <v>0.38778490028490031</v>
      </c>
      <c r="Q37" s="22"/>
    </row>
    <row r="38" spans="1:17" ht="20.100000000000001" customHeight="1" x14ac:dyDescent="0.25">
      <c r="A38" s="58" t="s">
        <v>52</v>
      </c>
      <c r="B38" s="4" t="s">
        <v>49</v>
      </c>
      <c r="C38" s="26" t="s">
        <v>8</v>
      </c>
      <c r="D38" s="27">
        <v>5</v>
      </c>
      <c r="E38" s="28">
        <v>1.2669774984796269E-4</v>
      </c>
      <c r="F38" s="6">
        <v>61.78</v>
      </c>
      <c r="G38" s="9">
        <v>5.3165890668123737E-5</v>
      </c>
      <c r="H38" s="6">
        <v>12.356</v>
      </c>
      <c r="I38" s="27">
        <v>127</v>
      </c>
      <c r="J38" s="9">
        <v>0.48645669291338584</v>
      </c>
      <c r="K38" s="27">
        <v>900</v>
      </c>
      <c r="L38" s="7">
        <v>0.10889</v>
      </c>
      <c r="M38" s="29">
        <v>98.001000000000005</v>
      </c>
      <c r="N38" s="59">
        <v>0.77166141732283466</v>
      </c>
      <c r="Q38" s="22"/>
    </row>
    <row r="39" spans="1:17" ht="20.100000000000001" customHeight="1" x14ac:dyDescent="0.25">
      <c r="A39" s="58" t="s">
        <v>53</v>
      </c>
      <c r="B39" s="4" t="s">
        <v>54</v>
      </c>
      <c r="C39" s="26" t="s">
        <v>8</v>
      </c>
      <c r="D39" s="27">
        <v>3</v>
      </c>
      <c r="E39" s="28">
        <v>7.6018649908777622E-5</v>
      </c>
      <c r="F39" s="6">
        <v>35.06</v>
      </c>
      <c r="G39" s="9">
        <v>3.0171513868961126E-5</v>
      </c>
      <c r="H39" s="6">
        <v>11.686666666666667</v>
      </c>
      <c r="I39" s="27">
        <v>61</v>
      </c>
      <c r="J39" s="9">
        <v>0.57475409836065583</v>
      </c>
      <c r="K39" s="27">
        <v>200</v>
      </c>
      <c r="L39" s="7">
        <v>0.10129000000000001</v>
      </c>
      <c r="M39" s="29">
        <v>20.258000000000003</v>
      </c>
      <c r="N39" s="59">
        <v>0.33209836065573772</v>
      </c>
      <c r="Q39" s="22"/>
    </row>
    <row r="40" spans="1:17" ht="20.100000000000001" customHeight="1" x14ac:dyDescent="0.25">
      <c r="A40" s="58" t="s">
        <v>55</v>
      </c>
      <c r="B40" s="4" t="s">
        <v>54</v>
      </c>
      <c r="C40" s="26" t="s">
        <v>8</v>
      </c>
      <c r="D40" s="27">
        <v>53</v>
      </c>
      <c r="E40" s="28">
        <v>1.3429961483884046E-3</v>
      </c>
      <c r="F40" s="6">
        <v>843.08</v>
      </c>
      <c r="G40" s="9">
        <v>7.2552766436519524E-4</v>
      </c>
      <c r="H40" s="6">
        <v>15.907169811320756</v>
      </c>
      <c r="I40" s="27">
        <v>1174</v>
      </c>
      <c r="J40" s="9">
        <v>0.71812606473594554</v>
      </c>
      <c r="K40" s="27">
        <v>7880</v>
      </c>
      <c r="L40" s="7">
        <v>9.2130000000000004E-2</v>
      </c>
      <c r="M40" s="29">
        <v>725.98440000000005</v>
      </c>
      <c r="N40" s="59">
        <v>0.61838534923339017</v>
      </c>
      <c r="Q40" s="22"/>
    </row>
    <row r="41" spans="1:17" ht="20.100000000000001" customHeight="1" x14ac:dyDescent="0.25">
      <c r="A41" s="58" t="s">
        <v>56</v>
      </c>
      <c r="B41" s="4" t="s">
        <v>54</v>
      </c>
      <c r="C41" s="26" t="s">
        <v>8</v>
      </c>
      <c r="D41" s="27">
        <v>2</v>
      </c>
      <c r="E41" s="28">
        <v>5.0679099939185082E-5</v>
      </c>
      <c r="F41" s="6">
        <v>17</v>
      </c>
      <c r="G41" s="9">
        <v>1.4629655897670823E-5</v>
      </c>
      <c r="H41" s="6">
        <v>8.5</v>
      </c>
      <c r="I41" s="27">
        <v>80</v>
      </c>
      <c r="J41" s="9">
        <v>0.21249999999999999</v>
      </c>
      <c r="K41" s="27">
        <v>400</v>
      </c>
      <c r="L41" s="7">
        <v>7.1360000000000007E-2</v>
      </c>
      <c r="M41" s="29">
        <v>28.544000000000004</v>
      </c>
      <c r="N41" s="59">
        <v>0.35680000000000006</v>
      </c>
      <c r="Q41" s="22"/>
    </row>
    <row r="42" spans="1:17" ht="20.100000000000001" customHeight="1" x14ac:dyDescent="0.25">
      <c r="A42" s="58" t="s">
        <v>57</v>
      </c>
      <c r="B42" s="4" t="s">
        <v>16</v>
      </c>
      <c r="C42" s="26" t="s">
        <v>8</v>
      </c>
      <c r="D42" s="27">
        <v>49</v>
      </c>
      <c r="E42" s="28">
        <v>1.2416379485100345E-3</v>
      </c>
      <c r="F42" s="6">
        <v>5472.43</v>
      </c>
      <c r="G42" s="9">
        <v>4.7093981072994558E-3</v>
      </c>
      <c r="H42" s="6">
        <v>111.68224489795919</v>
      </c>
      <c r="I42" s="27">
        <v>909</v>
      </c>
      <c r="J42" s="9">
        <v>6.020275027502751</v>
      </c>
      <c r="K42" s="27">
        <v>6077</v>
      </c>
      <c r="L42" s="7">
        <v>9.2130000000000004E-2</v>
      </c>
      <c r="M42" s="29">
        <v>559.87401</v>
      </c>
      <c r="N42" s="59">
        <v>0.61592300330033001</v>
      </c>
      <c r="Q42" s="22"/>
    </row>
    <row r="43" spans="1:17" ht="20.100000000000001" customHeight="1" x14ac:dyDescent="0.25">
      <c r="A43" s="58" t="s">
        <v>58</v>
      </c>
      <c r="B43" s="4" t="s">
        <v>59</v>
      </c>
      <c r="C43" s="26" t="s">
        <v>8</v>
      </c>
      <c r="D43" s="27">
        <v>127</v>
      </c>
      <c r="E43" s="28">
        <v>3.2181228461382527E-3</v>
      </c>
      <c r="F43" s="6">
        <v>1433.24</v>
      </c>
      <c r="G43" s="9">
        <v>1.2334004716928078E-3</v>
      </c>
      <c r="H43" s="6">
        <v>11.285354330708662</v>
      </c>
      <c r="I43" s="27">
        <v>3200</v>
      </c>
      <c r="J43" s="9">
        <v>0.44788749999999999</v>
      </c>
      <c r="K43" s="27">
        <v>15403</v>
      </c>
      <c r="L43" s="7">
        <v>9.2130000000000004E-2</v>
      </c>
      <c r="M43" s="29">
        <v>1419.0783900000001</v>
      </c>
      <c r="N43" s="59">
        <v>0.44346199687500004</v>
      </c>
      <c r="Q43" s="22"/>
    </row>
    <row r="44" spans="1:17" ht="20.100000000000001" customHeight="1" x14ac:dyDescent="0.25">
      <c r="A44" s="58" t="s">
        <v>63</v>
      </c>
      <c r="B44" s="4" t="s">
        <v>64</v>
      </c>
      <c r="C44" s="26" t="s">
        <v>17</v>
      </c>
      <c r="D44" s="27">
        <v>1</v>
      </c>
      <c r="E44" s="28">
        <v>2.5339549969592541E-5</v>
      </c>
      <c r="F44" s="6">
        <v>22.19</v>
      </c>
      <c r="G44" s="9">
        <v>1.9096003786430328E-5</v>
      </c>
      <c r="H44" s="6">
        <v>22.19</v>
      </c>
      <c r="I44" s="27">
        <v>12</v>
      </c>
      <c r="J44" s="9">
        <v>1.8491666666666668</v>
      </c>
      <c r="K44" s="27">
        <v>100</v>
      </c>
      <c r="L44" s="7">
        <v>6.8049999999999997</v>
      </c>
      <c r="M44" s="29">
        <v>680.5</v>
      </c>
      <c r="N44" s="59">
        <v>56.708333333333336</v>
      </c>
      <c r="Q44" s="22"/>
    </row>
    <row r="45" spans="1:17" ht="20.100000000000001" customHeight="1" x14ac:dyDescent="0.25">
      <c r="A45" s="58" t="s">
        <v>60</v>
      </c>
      <c r="B45" s="4" t="s">
        <v>16</v>
      </c>
      <c r="C45" s="26" t="s">
        <v>8</v>
      </c>
      <c r="D45" s="27">
        <v>71</v>
      </c>
      <c r="E45" s="28">
        <v>1.7991080478410703E-3</v>
      </c>
      <c r="F45" s="6">
        <v>751.08</v>
      </c>
      <c r="G45" s="9">
        <v>6.4635540891897663E-4</v>
      </c>
      <c r="H45" s="6">
        <v>10.578591549295774</v>
      </c>
      <c r="I45" s="27">
        <v>1808</v>
      </c>
      <c r="J45" s="9">
        <v>0.41542035398230093</v>
      </c>
      <c r="K45" s="27">
        <v>10355</v>
      </c>
      <c r="L45" s="7">
        <v>9.2130000000000004E-2</v>
      </c>
      <c r="M45" s="29">
        <v>954.00615000000005</v>
      </c>
      <c r="N45" s="59">
        <v>0.52765826880530975</v>
      </c>
      <c r="Q45" s="22"/>
    </row>
    <row r="46" spans="1:17" ht="20.100000000000001" customHeight="1" x14ac:dyDescent="0.25">
      <c r="A46" s="58" t="s">
        <v>61</v>
      </c>
      <c r="B46" s="4" t="s">
        <v>16</v>
      </c>
      <c r="C46" s="26" t="s">
        <v>17</v>
      </c>
      <c r="D46" s="27">
        <v>57</v>
      </c>
      <c r="E46" s="28">
        <v>1.4443543482667747E-3</v>
      </c>
      <c r="F46" s="6">
        <v>1060.49</v>
      </c>
      <c r="G46" s="9">
        <v>9.1262375193652541E-4</v>
      </c>
      <c r="H46" s="6">
        <v>18.605087719298247</v>
      </c>
      <c r="I46" s="27">
        <v>1517</v>
      </c>
      <c r="J46" s="9">
        <v>0.69907053394858276</v>
      </c>
      <c r="K46" s="27">
        <v>7100</v>
      </c>
      <c r="L46" s="7">
        <v>0.11509</v>
      </c>
      <c r="M46" s="29">
        <v>817.13900000000001</v>
      </c>
      <c r="N46" s="59">
        <v>0.53865458141067901</v>
      </c>
      <c r="Q46" s="22"/>
    </row>
    <row r="47" spans="1:17" ht="20.100000000000001" customHeight="1" x14ac:dyDescent="0.25">
      <c r="A47" s="64" t="s">
        <v>62</v>
      </c>
      <c r="B47" s="65" t="s">
        <v>16</v>
      </c>
      <c r="C47" s="66" t="s">
        <v>17</v>
      </c>
      <c r="D47" s="67">
        <v>2</v>
      </c>
      <c r="E47" s="68">
        <v>5.0679099939185082E-5</v>
      </c>
      <c r="F47" s="69">
        <v>12.06</v>
      </c>
      <c r="G47" s="70">
        <v>1.0378450007406479E-5</v>
      </c>
      <c r="H47" s="69">
        <v>6.03</v>
      </c>
      <c r="I47" s="67">
        <v>60</v>
      </c>
      <c r="J47" s="70">
        <v>0.20100000000000001</v>
      </c>
      <c r="K47" s="67">
        <v>400</v>
      </c>
      <c r="L47" s="71">
        <v>1.0459000000000001</v>
      </c>
      <c r="M47" s="72">
        <v>418.36</v>
      </c>
      <c r="N47" s="73">
        <v>6.972666666666667</v>
      </c>
      <c r="Q47" s="22"/>
    </row>
    <row r="48" spans="1:17" x14ac:dyDescent="0.25">
      <c r="G48" s="8"/>
    </row>
  </sheetData>
  <sortState xmlns:xlrd2="http://schemas.microsoft.com/office/spreadsheetml/2017/richdata2" ref="A2:N47">
    <sortCondition ref="A2:A47"/>
  </sortState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DE959-2345-416F-B4CB-D2F10BA08A4D}">
  <dimension ref="A1:N19"/>
  <sheetViews>
    <sheetView workbookViewId="0">
      <selection sqref="A1:N19"/>
    </sheetView>
  </sheetViews>
  <sheetFormatPr defaultRowHeight="15" x14ac:dyDescent="0.25"/>
  <cols>
    <col min="1" max="1" width="14.5703125" customWidth="1"/>
    <col min="2" max="2" width="30.42578125" customWidth="1"/>
    <col min="3" max="3" width="18.140625" customWidth="1"/>
    <col min="4" max="4" width="13.5703125" customWidth="1"/>
    <col min="5" max="5" width="23.28515625" customWidth="1"/>
    <col min="6" max="6" width="12.42578125" bestFit="1" customWidth="1"/>
    <col min="7" max="7" width="21.5703125" customWidth="1"/>
    <col min="8" max="8" width="27.85546875" customWidth="1"/>
    <col min="9" max="9" width="19" customWidth="1"/>
    <col min="10" max="10" width="21.85546875" customWidth="1"/>
    <col min="11" max="11" width="21" customWidth="1"/>
    <col min="12" max="12" width="24.42578125" customWidth="1"/>
    <col min="13" max="13" width="21.7109375" customWidth="1"/>
    <col min="14" max="14" width="24.140625" customWidth="1"/>
  </cols>
  <sheetData>
    <row r="1" spans="1:14" s="2" customFormat="1" ht="42.6" customHeight="1" x14ac:dyDescent="0.25">
      <c r="A1" s="61" t="s">
        <v>0</v>
      </c>
      <c r="B1" s="62" t="s">
        <v>1</v>
      </c>
      <c r="C1" s="62" t="s">
        <v>2</v>
      </c>
      <c r="D1" s="62" t="s">
        <v>65</v>
      </c>
      <c r="E1" s="62" t="s">
        <v>67</v>
      </c>
      <c r="F1" s="62" t="s">
        <v>3</v>
      </c>
      <c r="G1" s="62" t="s">
        <v>68</v>
      </c>
      <c r="H1" s="62" t="s">
        <v>116</v>
      </c>
      <c r="I1" s="62" t="s">
        <v>117</v>
      </c>
      <c r="J1" s="62" t="s">
        <v>4</v>
      </c>
      <c r="K1" s="62" t="s">
        <v>5</v>
      </c>
      <c r="L1" s="62" t="s">
        <v>118</v>
      </c>
      <c r="M1" s="62" t="s">
        <v>119</v>
      </c>
      <c r="N1" s="63" t="s">
        <v>120</v>
      </c>
    </row>
    <row r="2" spans="1:14" s="3" customFormat="1" ht="20.100000000000001" customHeight="1" x14ac:dyDescent="0.25">
      <c r="A2" s="58" t="s">
        <v>97</v>
      </c>
      <c r="B2" s="4" t="s">
        <v>92</v>
      </c>
      <c r="C2" s="26" t="s">
        <v>17</v>
      </c>
      <c r="D2" s="27">
        <v>83</v>
      </c>
      <c r="E2" s="28">
        <v>6.1209439528023601E-2</v>
      </c>
      <c r="F2" s="6">
        <v>3869.9</v>
      </c>
      <c r="G2" s="30">
        <v>2.7318320076711255E-3</v>
      </c>
      <c r="H2" s="6">
        <v>46.62530120481928</v>
      </c>
      <c r="I2" s="27">
        <v>3261</v>
      </c>
      <c r="J2" s="6">
        <v>1.1867218644587549</v>
      </c>
      <c r="K2" s="27">
        <v>13800</v>
      </c>
      <c r="L2" s="51">
        <v>0.12766</v>
      </c>
      <c r="M2" s="29">
        <v>1761.7079999999999</v>
      </c>
      <c r="N2" s="59">
        <v>0.54023551057957675</v>
      </c>
    </row>
    <row r="3" spans="1:14" s="3" customFormat="1" ht="20.100000000000001" customHeight="1" x14ac:dyDescent="0.25">
      <c r="A3" s="58" t="s">
        <v>104</v>
      </c>
      <c r="B3" s="4" t="s">
        <v>92</v>
      </c>
      <c r="C3" s="26" t="s">
        <v>17</v>
      </c>
      <c r="D3" s="27">
        <v>2</v>
      </c>
      <c r="E3" s="28">
        <v>1.4749262536873156E-3</v>
      </c>
      <c r="F3" s="6">
        <v>1195.51</v>
      </c>
      <c r="G3" s="30">
        <v>8.4393200948109954E-4</v>
      </c>
      <c r="H3" s="6">
        <v>597.755</v>
      </c>
      <c r="I3" s="27">
        <v>60</v>
      </c>
      <c r="J3" s="6">
        <v>19.925166666666666</v>
      </c>
      <c r="K3" s="27">
        <v>300</v>
      </c>
      <c r="L3" s="51">
        <v>0.12766</v>
      </c>
      <c r="M3" s="29">
        <v>38.298000000000002</v>
      </c>
      <c r="N3" s="59">
        <v>0.63829999999999998</v>
      </c>
    </row>
    <row r="4" spans="1:14" s="3" customFormat="1" ht="20.100000000000001" customHeight="1" x14ac:dyDescent="0.25">
      <c r="A4" s="58" t="s">
        <v>101</v>
      </c>
      <c r="B4" s="4" t="s">
        <v>92</v>
      </c>
      <c r="C4" s="26" t="s">
        <v>17</v>
      </c>
      <c r="D4" s="27">
        <v>32</v>
      </c>
      <c r="E4" s="28">
        <v>2.359882005899705E-2</v>
      </c>
      <c r="F4" s="6">
        <v>2511.7199999999998</v>
      </c>
      <c r="G4" s="30">
        <v>1.7730683196743374E-3</v>
      </c>
      <c r="H4" s="6">
        <v>78.491249999999994</v>
      </c>
      <c r="I4" s="27">
        <v>885</v>
      </c>
      <c r="J4" s="6">
        <v>2.8381016949152542</v>
      </c>
      <c r="K4" s="27">
        <v>5520</v>
      </c>
      <c r="L4" s="51">
        <v>0.12766</v>
      </c>
      <c r="M4" s="29">
        <v>704.68319999999994</v>
      </c>
      <c r="N4" s="59">
        <v>0.79625220338983049</v>
      </c>
    </row>
    <row r="5" spans="1:14" s="3" customFormat="1" ht="20.100000000000001" customHeight="1" x14ac:dyDescent="0.25">
      <c r="A5" s="58" t="s">
        <v>103</v>
      </c>
      <c r="B5" s="4" t="s">
        <v>92</v>
      </c>
      <c r="C5" s="26" t="s">
        <v>17</v>
      </c>
      <c r="D5" s="27">
        <v>1</v>
      </c>
      <c r="E5" s="28">
        <v>7.3746312684365781E-4</v>
      </c>
      <c r="F5" s="6">
        <v>1251.56</v>
      </c>
      <c r="G5" s="30">
        <v>8.8349871250442474E-4</v>
      </c>
      <c r="H5" s="6">
        <v>1251.56</v>
      </c>
      <c r="I5" s="27">
        <v>30</v>
      </c>
      <c r="J5" s="6">
        <v>41.718666666666664</v>
      </c>
      <c r="K5" s="27">
        <v>300</v>
      </c>
      <c r="L5" s="51">
        <v>0.12766</v>
      </c>
      <c r="M5" s="29">
        <v>38.298000000000002</v>
      </c>
      <c r="N5" s="59">
        <v>1.2766</v>
      </c>
    </row>
    <row r="6" spans="1:14" s="3" customFormat="1" ht="20.100000000000001" customHeight="1" x14ac:dyDescent="0.25">
      <c r="A6" s="58" t="s">
        <v>90</v>
      </c>
      <c r="B6" s="4" t="s">
        <v>74</v>
      </c>
      <c r="C6" s="26" t="s">
        <v>17</v>
      </c>
      <c r="D6" s="27">
        <v>27</v>
      </c>
      <c r="E6" s="28">
        <v>1.9911504424778761E-2</v>
      </c>
      <c r="F6" s="6">
        <v>17059.53</v>
      </c>
      <c r="G6" s="30">
        <v>1.2042629031712909E-2</v>
      </c>
      <c r="H6" s="6">
        <v>631.83444444444444</v>
      </c>
      <c r="I6" s="27">
        <v>833</v>
      </c>
      <c r="J6" s="6">
        <v>20.479627851140453</v>
      </c>
      <c r="K6" s="27">
        <v>2928</v>
      </c>
      <c r="L6" s="51">
        <v>0.74075000000000002</v>
      </c>
      <c r="M6" s="29">
        <v>2168.9160000000002</v>
      </c>
      <c r="N6" s="59">
        <v>2.6037406962785115</v>
      </c>
    </row>
    <row r="7" spans="1:14" s="3" customFormat="1" ht="20.100000000000001" customHeight="1" x14ac:dyDescent="0.25">
      <c r="A7" s="58" t="s">
        <v>102</v>
      </c>
      <c r="B7" s="4" t="s">
        <v>74</v>
      </c>
      <c r="C7" s="26" t="s">
        <v>17</v>
      </c>
      <c r="D7" s="27">
        <v>3</v>
      </c>
      <c r="E7" s="28">
        <v>2.2123893805309734E-3</v>
      </c>
      <c r="F7" s="6">
        <v>1325.11</v>
      </c>
      <c r="G7" s="30">
        <v>9.3541898025403358E-4</v>
      </c>
      <c r="H7" s="6">
        <v>441.70333333333332</v>
      </c>
      <c r="I7" s="27">
        <v>90</v>
      </c>
      <c r="J7" s="6">
        <v>14.723444444444443</v>
      </c>
      <c r="K7" s="27">
        <v>336</v>
      </c>
      <c r="L7" s="51">
        <v>0.74075000000000002</v>
      </c>
      <c r="M7" s="29">
        <v>248.892</v>
      </c>
      <c r="N7" s="59">
        <v>2.7654666666666667</v>
      </c>
    </row>
    <row r="8" spans="1:14" s="3" customFormat="1" ht="20.100000000000001" customHeight="1" x14ac:dyDescent="0.25">
      <c r="A8" s="58" t="s">
        <v>96</v>
      </c>
      <c r="B8" s="4" t="s">
        <v>74</v>
      </c>
      <c r="C8" s="26" t="s">
        <v>17</v>
      </c>
      <c r="D8" s="27">
        <v>8</v>
      </c>
      <c r="E8" s="28">
        <v>5.8997050147492625E-3</v>
      </c>
      <c r="F8" s="6">
        <v>6489.47</v>
      </c>
      <c r="G8" s="30">
        <v>4.5810335819585872E-3</v>
      </c>
      <c r="H8" s="6">
        <v>811.18375000000003</v>
      </c>
      <c r="I8" s="27">
        <v>238</v>
      </c>
      <c r="J8" s="6">
        <v>27.266680672268908</v>
      </c>
      <c r="K8" s="27">
        <v>896</v>
      </c>
      <c r="L8" s="51">
        <v>0.74075000000000002</v>
      </c>
      <c r="M8" s="29">
        <v>663.71199999999999</v>
      </c>
      <c r="N8" s="59">
        <v>2.7887058823529411</v>
      </c>
    </row>
    <row r="9" spans="1:14" s="3" customFormat="1" ht="20.100000000000001" customHeight="1" x14ac:dyDescent="0.25">
      <c r="A9" s="58" t="s">
        <v>95</v>
      </c>
      <c r="B9" s="4" t="s">
        <v>74</v>
      </c>
      <c r="C9" s="26" t="s">
        <v>17</v>
      </c>
      <c r="D9" s="27">
        <v>28</v>
      </c>
      <c r="E9" s="28">
        <v>2.0648967551622419E-2</v>
      </c>
      <c r="F9" s="6">
        <v>8398.35</v>
      </c>
      <c r="G9" s="30">
        <v>5.9285463039419097E-3</v>
      </c>
      <c r="H9" s="6">
        <v>299.94107142857143</v>
      </c>
      <c r="I9" s="27">
        <v>789</v>
      </c>
      <c r="J9" s="6">
        <v>10.644296577946768</v>
      </c>
      <c r="K9" s="27">
        <v>3472</v>
      </c>
      <c r="L9" s="51">
        <v>0.74075000000000002</v>
      </c>
      <c r="M9" s="29">
        <v>2571.884</v>
      </c>
      <c r="N9" s="59">
        <v>3.2596755386565275</v>
      </c>
    </row>
    <row r="10" spans="1:14" s="3" customFormat="1" ht="20.100000000000001" customHeight="1" x14ac:dyDescent="0.25">
      <c r="A10" s="58" t="s">
        <v>106</v>
      </c>
      <c r="B10" s="4" t="s">
        <v>74</v>
      </c>
      <c r="C10" s="26" t="s">
        <v>17</v>
      </c>
      <c r="D10" s="27">
        <v>1</v>
      </c>
      <c r="E10" s="28">
        <v>7.3746312684365781E-4</v>
      </c>
      <c r="F10" s="6">
        <v>202.6</v>
      </c>
      <c r="G10" s="30">
        <v>1.4301898363114549E-4</v>
      </c>
      <c r="H10" s="6">
        <v>202.6</v>
      </c>
      <c r="I10" s="27">
        <v>30</v>
      </c>
      <c r="J10" s="6">
        <v>6.753333333333333</v>
      </c>
      <c r="K10" s="27">
        <v>112</v>
      </c>
      <c r="L10" s="51">
        <v>0.99187000000000003</v>
      </c>
      <c r="M10" s="29">
        <v>111.08944</v>
      </c>
      <c r="N10" s="59">
        <v>3.7029813333333332</v>
      </c>
    </row>
    <row r="11" spans="1:14" s="3" customFormat="1" ht="20.100000000000001" customHeight="1" x14ac:dyDescent="0.25">
      <c r="A11" s="58" t="s">
        <v>81</v>
      </c>
      <c r="B11" s="4" t="s">
        <v>74</v>
      </c>
      <c r="C11" s="26" t="s">
        <v>17</v>
      </c>
      <c r="D11" s="27">
        <v>43</v>
      </c>
      <c r="E11" s="28">
        <v>3.1710914454277289E-2</v>
      </c>
      <c r="F11" s="6">
        <v>55216.65</v>
      </c>
      <c r="G11" s="30">
        <v>3.8978426271059678E-2</v>
      </c>
      <c r="H11" s="6">
        <v>1284.1081395348838</v>
      </c>
      <c r="I11" s="27">
        <v>1261</v>
      </c>
      <c r="J11" s="6">
        <v>43.78798572561459</v>
      </c>
      <c r="K11" s="27">
        <v>7840</v>
      </c>
      <c r="L11" s="51">
        <v>0.74075000000000002</v>
      </c>
      <c r="M11" s="29">
        <v>5807.4800000000005</v>
      </c>
      <c r="N11" s="59">
        <v>4.6054559873116574</v>
      </c>
    </row>
    <row r="12" spans="1:14" s="3" customFormat="1" ht="20.100000000000001" customHeight="1" x14ac:dyDescent="0.25">
      <c r="A12" s="58" t="s">
        <v>82</v>
      </c>
      <c r="B12" s="4" t="s">
        <v>74</v>
      </c>
      <c r="C12" s="26" t="s">
        <v>17</v>
      </c>
      <c r="D12" s="27">
        <v>32</v>
      </c>
      <c r="E12" s="28">
        <v>2.359882005899705E-2</v>
      </c>
      <c r="F12" s="6">
        <v>51623.75</v>
      </c>
      <c r="G12" s="30">
        <v>3.6442133545056009E-2</v>
      </c>
      <c r="H12" s="6">
        <v>1613.2421875</v>
      </c>
      <c r="I12" s="27">
        <v>960</v>
      </c>
      <c r="J12" s="6">
        <v>53.774739583333336</v>
      </c>
      <c r="K12" s="27">
        <v>6048</v>
      </c>
      <c r="L12" s="51">
        <v>0.74075000000000002</v>
      </c>
      <c r="M12" s="29">
        <v>4480.0560000000005</v>
      </c>
      <c r="N12" s="59">
        <v>4.6667250000000005</v>
      </c>
    </row>
    <row r="13" spans="1:14" s="3" customFormat="1" ht="20.100000000000001" customHeight="1" x14ac:dyDescent="0.25">
      <c r="A13" s="58" t="s">
        <v>83</v>
      </c>
      <c r="B13" s="4" t="s">
        <v>74</v>
      </c>
      <c r="C13" s="26" t="s">
        <v>17</v>
      </c>
      <c r="D13" s="27">
        <v>75</v>
      </c>
      <c r="E13" s="28">
        <v>5.5309734513274339E-2</v>
      </c>
      <c r="F13" s="6">
        <v>48209.57</v>
      </c>
      <c r="G13" s="30">
        <v>3.4032002481216996E-2</v>
      </c>
      <c r="H13" s="6">
        <v>642.79426666666666</v>
      </c>
      <c r="I13" s="27">
        <v>1656</v>
      </c>
      <c r="J13" s="6">
        <v>29.112059178743962</v>
      </c>
      <c r="K13" s="27">
        <v>10540</v>
      </c>
      <c r="L13" s="51">
        <v>0.74075000000000002</v>
      </c>
      <c r="M13" s="29">
        <v>7807.5050000000001</v>
      </c>
      <c r="N13" s="59">
        <v>4.7146769323671496</v>
      </c>
    </row>
    <row r="14" spans="1:14" s="3" customFormat="1" ht="20.100000000000001" customHeight="1" x14ac:dyDescent="0.25">
      <c r="A14" s="58" t="s">
        <v>73</v>
      </c>
      <c r="B14" s="4" t="s">
        <v>74</v>
      </c>
      <c r="C14" s="26" t="s">
        <v>17</v>
      </c>
      <c r="D14" s="27">
        <v>1003</v>
      </c>
      <c r="E14" s="28">
        <v>0.73967551622418881</v>
      </c>
      <c r="F14" s="6">
        <v>1189481.0900000001</v>
      </c>
      <c r="G14" s="30">
        <v>0.83967609348601735</v>
      </c>
      <c r="H14" s="6">
        <v>1185.9233200398805</v>
      </c>
      <c r="I14" s="27">
        <v>25158</v>
      </c>
      <c r="J14" s="6">
        <v>47.280431274346135</v>
      </c>
      <c r="K14" s="27">
        <v>163816</v>
      </c>
      <c r="L14" s="51">
        <v>0.74075000000000002</v>
      </c>
      <c r="M14" s="29">
        <v>121346.702</v>
      </c>
      <c r="N14" s="59">
        <v>4.8233842912791163</v>
      </c>
    </row>
    <row r="15" spans="1:14" s="3" customFormat="1" ht="20.100000000000001" customHeight="1" x14ac:dyDescent="0.25">
      <c r="A15" s="58" t="s">
        <v>112</v>
      </c>
      <c r="B15" s="4" t="s">
        <v>92</v>
      </c>
      <c r="C15" s="26" t="s">
        <v>17</v>
      </c>
      <c r="D15" s="27">
        <v>1</v>
      </c>
      <c r="E15" s="28">
        <v>7.3746312684365781E-4</v>
      </c>
      <c r="F15" s="6">
        <v>22.19</v>
      </c>
      <c r="G15" s="30">
        <v>1.5664320072927538E-5</v>
      </c>
      <c r="H15" s="6">
        <v>22.19</v>
      </c>
      <c r="I15" s="27">
        <v>100</v>
      </c>
      <c r="J15" s="6">
        <v>0.22190000000000001</v>
      </c>
      <c r="K15" s="27">
        <v>100</v>
      </c>
      <c r="L15" s="51">
        <v>8.1083999999999996</v>
      </c>
      <c r="M15" s="29">
        <v>810.83999999999992</v>
      </c>
      <c r="N15" s="59">
        <v>8.1083999999999996</v>
      </c>
    </row>
    <row r="16" spans="1:14" s="3" customFormat="1" ht="20.100000000000001" customHeight="1" x14ac:dyDescent="0.25">
      <c r="A16" s="58" t="s">
        <v>93</v>
      </c>
      <c r="B16" s="4" t="s">
        <v>94</v>
      </c>
      <c r="C16" s="26" t="s">
        <v>17</v>
      </c>
      <c r="D16" s="27">
        <v>5</v>
      </c>
      <c r="E16" s="28">
        <v>3.687315634218289E-3</v>
      </c>
      <c r="F16" s="6">
        <v>12423.58</v>
      </c>
      <c r="G16" s="30">
        <v>8.7700285521235266E-3</v>
      </c>
      <c r="H16" s="6">
        <v>2484.7159999999999</v>
      </c>
      <c r="I16" s="27">
        <v>150</v>
      </c>
      <c r="J16" s="6">
        <v>82.82386666666666</v>
      </c>
      <c r="K16" s="27">
        <v>560</v>
      </c>
      <c r="L16" s="51">
        <v>21.422090000000001</v>
      </c>
      <c r="M16" s="29">
        <v>11996.3704</v>
      </c>
      <c r="N16" s="59">
        <v>79.975802666666667</v>
      </c>
    </row>
    <row r="17" spans="1:14" s="3" customFormat="1" ht="20.100000000000001" customHeight="1" x14ac:dyDescent="0.25">
      <c r="A17" s="58" t="s">
        <v>91</v>
      </c>
      <c r="B17" s="4" t="s">
        <v>92</v>
      </c>
      <c r="C17" s="26" t="s">
        <v>17</v>
      </c>
      <c r="D17" s="27">
        <v>8</v>
      </c>
      <c r="E17" s="28">
        <v>5.8997050147492625E-3</v>
      </c>
      <c r="F17" s="6">
        <v>16532.560000000001</v>
      </c>
      <c r="G17" s="30">
        <v>1.1670631431495217E-2</v>
      </c>
      <c r="H17" s="6">
        <v>2066.5700000000002</v>
      </c>
      <c r="I17" s="27">
        <v>240</v>
      </c>
      <c r="J17" s="6">
        <v>68.885666666666665</v>
      </c>
      <c r="K17" s="27">
        <v>8</v>
      </c>
      <c r="L17" s="51">
        <v>1.3904000000000001</v>
      </c>
      <c r="M17" s="29">
        <v>11.123200000000001</v>
      </c>
      <c r="N17" s="59">
        <v>4.6346666666666668E-2</v>
      </c>
    </row>
    <row r="18" spans="1:14" s="3" customFormat="1" ht="20.100000000000001" customHeight="1" x14ac:dyDescent="0.25">
      <c r="A18" s="58" t="s">
        <v>111</v>
      </c>
      <c r="B18" s="4" t="s">
        <v>92</v>
      </c>
      <c r="C18" s="26" t="s">
        <v>17</v>
      </c>
      <c r="D18" s="27">
        <v>3</v>
      </c>
      <c r="E18" s="28">
        <v>2.2123893805309734E-3</v>
      </c>
      <c r="F18" s="6">
        <v>32.020000000000003</v>
      </c>
      <c r="G18" s="30">
        <v>2.2603493859177095E-5</v>
      </c>
      <c r="H18" s="6">
        <v>10.673333333333334</v>
      </c>
      <c r="I18" s="27">
        <v>180</v>
      </c>
      <c r="J18" s="6">
        <v>0.1778888888888889</v>
      </c>
      <c r="K18" s="27">
        <v>390</v>
      </c>
      <c r="L18" s="51">
        <v>1.3904000000000001</v>
      </c>
      <c r="M18" s="29">
        <v>542.25600000000009</v>
      </c>
      <c r="N18" s="59">
        <v>3.0125333333333337</v>
      </c>
    </row>
    <row r="19" spans="1:14" s="3" customFormat="1" ht="20.100000000000001" customHeight="1" x14ac:dyDescent="0.25">
      <c r="A19" s="64" t="s">
        <v>105</v>
      </c>
      <c r="B19" s="65" t="s">
        <v>92</v>
      </c>
      <c r="C19" s="66" t="s">
        <v>17</v>
      </c>
      <c r="D19" s="67">
        <v>1</v>
      </c>
      <c r="E19" s="68">
        <v>7.3746312684365781E-4</v>
      </c>
      <c r="F19" s="69">
        <v>750</v>
      </c>
      <c r="G19" s="74">
        <v>5.2943848826929481E-4</v>
      </c>
      <c r="H19" s="69">
        <v>750</v>
      </c>
      <c r="I19" s="67">
        <v>30</v>
      </c>
      <c r="J19" s="69">
        <v>25</v>
      </c>
      <c r="K19" s="67">
        <v>150</v>
      </c>
      <c r="L19" s="75" t="s">
        <v>66</v>
      </c>
      <c r="M19" s="75" t="s">
        <v>66</v>
      </c>
      <c r="N19" s="76" t="s">
        <v>66</v>
      </c>
    </row>
  </sheetData>
  <sortState xmlns:xlrd2="http://schemas.microsoft.com/office/spreadsheetml/2017/richdata2" ref="A2:N19">
    <sortCondition ref="N2:N19"/>
  </sortState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64725-D72D-4BC6-BA5F-76FEDFFEE09F}">
  <dimension ref="A1:M7"/>
  <sheetViews>
    <sheetView workbookViewId="0">
      <selection sqref="A1:M7"/>
    </sheetView>
  </sheetViews>
  <sheetFormatPr defaultColWidth="9" defaultRowHeight="15" x14ac:dyDescent="0.25"/>
  <cols>
    <col min="1" max="1" width="11.85546875" bestFit="1" customWidth="1"/>
    <col min="2" max="2" width="34.140625" bestFit="1" customWidth="1"/>
    <col min="3" max="3" width="34.140625" customWidth="1"/>
    <col min="4" max="4" width="18.140625" customWidth="1"/>
    <col min="5" max="5" width="13.5703125" customWidth="1"/>
    <col min="6" max="6" width="11.85546875" customWidth="1"/>
    <col min="7" max="7" width="27.85546875" customWidth="1"/>
    <col min="8" max="8" width="19" customWidth="1"/>
    <col min="9" max="9" width="21.85546875" customWidth="1"/>
    <col min="10" max="10" width="21" customWidth="1"/>
    <col min="11" max="11" width="24.42578125" customWidth="1"/>
    <col min="12" max="12" width="21.7109375" customWidth="1"/>
    <col min="13" max="13" width="24.140625" customWidth="1"/>
  </cols>
  <sheetData>
    <row r="1" spans="1:13" s="2" customFormat="1" ht="42.6" customHeight="1" x14ac:dyDescent="0.25">
      <c r="A1" s="61" t="s">
        <v>0</v>
      </c>
      <c r="B1" s="62" t="s">
        <v>1</v>
      </c>
      <c r="C1" s="62" t="s">
        <v>69</v>
      </c>
      <c r="D1" s="62" t="s">
        <v>2</v>
      </c>
      <c r="E1" s="62" t="s">
        <v>65</v>
      </c>
      <c r="F1" s="62" t="s">
        <v>3</v>
      </c>
      <c r="G1" s="62" t="s">
        <v>116</v>
      </c>
      <c r="H1" s="62" t="s">
        <v>117</v>
      </c>
      <c r="I1" s="62" t="s">
        <v>4</v>
      </c>
      <c r="J1" s="62" t="s">
        <v>5</v>
      </c>
      <c r="K1" s="62" t="s">
        <v>118</v>
      </c>
      <c r="L1" s="62" t="s">
        <v>119</v>
      </c>
      <c r="M1" s="63" t="s">
        <v>120</v>
      </c>
    </row>
    <row r="2" spans="1:13" s="3" customFormat="1" ht="20.100000000000001" customHeight="1" x14ac:dyDescent="0.25">
      <c r="A2" s="58" t="s">
        <v>98</v>
      </c>
      <c r="B2" s="4" t="s">
        <v>99</v>
      </c>
      <c r="C2" s="4" t="s">
        <v>100</v>
      </c>
      <c r="D2" s="26" t="s">
        <v>17</v>
      </c>
      <c r="E2" s="27">
        <v>1</v>
      </c>
      <c r="F2" s="6">
        <v>3798.61</v>
      </c>
      <c r="G2" s="6">
        <v>3798.61</v>
      </c>
      <c r="H2" s="5">
        <v>30</v>
      </c>
      <c r="I2" s="6">
        <v>126.62033333333333</v>
      </c>
      <c r="J2" s="5">
        <v>172</v>
      </c>
      <c r="K2" s="31">
        <v>20.456679999999999</v>
      </c>
      <c r="L2" s="6">
        <v>3518.5489599999996</v>
      </c>
      <c r="M2" s="77">
        <v>117.28496533333332</v>
      </c>
    </row>
    <row r="3" spans="1:13" s="3" customFormat="1" ht="20.100000000000001" customHeight="1" x14ac:dyDescent="0.25">
      <c r="A3" s="58" t="s">
        <v>84</v>
      </c>
      <c r="B3" s="4" t="s">
        <v>85</v>
      </c>
      <c r="C3" s="4" t="s">
        <v>86</v>
      </c>
      <c r="D3" s="26" t="s">
        <v>17</v>
      </c>
      <c r="E3" s="27">
        <v>78</v>
      </c>
      <c r="F3" s="6">
        <v>36484.300000000003</v>
      </c>
      <c r="G3" s="6">
        <v>467.74743589743593</v>
      </c>
      <c r="H3" s="5">
        <v>2340</v>
      </c>
      <c r="I3" s="6">
        <v>15.591581196581197</v>
      </c>
      <c r="J3" s="5">
        <v>29057</v>
      </c>
      <c r="K3" s="31">
        <v>9.6871299999999998</v>
      </c>
      <c r="L3" s="6">
        <v>281478.93640999997</v>
      </c>
      <c r="M3" s="77">
        <v>120.29014376495725</v>
      </c>
    </row>
    <row r="4" spans="1:13" s="3" customFormat="1" ht="20.100000000000001" customHeight="1" x14ac:dyDescent="0.25">
      <c r="A4" s="58" t="s">
        <v>78</v>
      </c>
      <c r="B4" s="4" t="s">
        <v>79</v>
      </c>
      <c r="C4" s="4" t="s">
        <v>80</v>
      </c>
      <c r="D4" s="26" t="s">
        <v>17</v>
      </c>
      <c r="E4" s="27">
        <v>33</v>
      </c>
      <c r="F4" s="6">
        <v>119316.39</v>
      </c>
      <c r="G4" s="6">
        <v>3615.6481818181819</v>
      </c>
      <c r="H4" s="5">
        <v>990</v>
      </c>
      <c r="I4" s="6">
        <v>120.52160606060606</v>
      </c>
      <c r="J4" s="5">
        <v>33</v>
      </c>
      <c r="K4" s="31">
        <v>4686.68</v>
      </c>
      <c r="L4" s="6">
        <v>154660.44</v>
      </c>
      <c r="M4" s="77">
        <v>156.22266666666667</v>
      </c>
    </row>
    <row r="5" spans="1:13" s="3" customFormat="1" ht="20.100000000000001" customHeight="1" x14ac:dyDescent="0.25">
      <c r="A5" s="58" t="s">
        <v>87</v>
      </c>
      <c r="B5" s="4" t="s">
        <v>88</v>
      </c>
      <c r="C5" s="4" t="s">
        <v>89</v>
      </c>
      <c r="D5" s="26" t="s">
        <v>17</v>
      </c>
      <c r="E5" s="27">
        <v>8</v>
      </c>
      <c r="F5" s="6">
        <v>18027.39</v>
      </c>
      <c r="G5" s="6">
        <v>2253.4237499999999</v>
      </c>
      <c r="H5" s="5">
        <v>240</v>
      </c>
      <c r="I5" s="6">
        <v>75.114125000000001</v>
      </c>
      <c r="J5" s="5">
        <v>10</v>
      </c>
      <c r="K5" s="31">
        <v>3275</v>
      </c>
      <c r="L5" s="6">
        <v>32750</v>
      </c>
      <c r="M5" s="77">
        <v>136.45833333333334</v>
      </c>
    </row>
    <row r="6" spans="1:13" s="3" customFormat="1" ht="20.100000000000001" customHeight="1" x14ac:dyDescent="0.25">
      <c r="A6" s="58" t="s">
        <v>113</v>
      </c>
      <c r="B6" s="4" t="s">
        <v>114</v>
      </c>
      <c r="C6" s="4" t="s">
        <v>115</v>
      </c>
      <c r="D6" s="26" t="s">
        <v>17</v>
      </c>
      <c r="E6" s="27">
        <v>1</v>
      </c>
      <c r="F6" s="6">
        <v>0</v>
      </c>
      <c r="G6" s="6">
        <v>0</v>
      </c>
      <c r="H6" s="5">
        <v>10</v>
      </c>
      <c r="I6" s="6">
        <v>0</v>
      </c>
      <c r="J6" s="5">
        <v>30</v>
      </c>
      <c r="K6" s="31">
        <v>14.27</v>
      </c>
      <c r="L6" s="6">
        <v>428.09999999999997</v>
      </c>
      <c r="M6" s="77">
        <v>42.809999999999995</v>
      </c>
    </row>
    <row r="7" spans="1:13" s="3" customFormat="1" ht="20.100000000000001" customHeight="1" x14ac:dyDescent="0.25">
      <c r="A7" s="64" t="s">
        <v>107</v>
      </c>
      <c r="B7" s="65" t="s">
        <v>108</v>
      </c>
      <c r="C7" s="65" t="s">
        <v>109</v>
      </c>
      <c r="D7" s="66" t="s">
        <v>17</v>
      </c>
      <c r="E7" s="67">
        <v>4</v>
      </c>
      <c r="F7" s="69">
        <v>146.71</v>
      </c>
      <c r="G7" s="69">
        <v>36.677500000000002</v>
      </c>
      <c r="H7" s="78">
        <v>80</v>
      </c>
      <c r="I7" s="69">
        <v>1.8338750000000001</v>
      </c>
      <c r="J7" s="78">
        <v>120</v>
      </c>
      <c r="K7" s="79">
        <v>13.659660000000001</v>
      </c>
      <c r="L7" s="69">
        <v>1639.1592000000001</v>
      </c>
      <c r="M7" s="80">
        <v>20.48949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2A9E1-7B49-447F-BDC1-AAD681BC549E}">
  <dimension ref="A1:K71"/>
  <sheetViews>
    <sheetView workbookViewId="0">
      <selection activeCell="M11" sqref="M11"/>
    </sheetView>
  </sheetViews>
  <sheetFormatPr defaultRowHeight="15" x14ac:dyDescent="0.25"/>
  <cols>
    <col min="1" max="1" width="11.85546875" bestFit="1" customWidth="1"/>
    <col min="2" max="2" width="35.5703125" bestFit="1" customWidth="1"/>
    <col min="3" max="3" width="31.5703125" bestFit="1" customWidth="1"/>
    <col min="4" max="4" width="14.5703125" customWidth="1"/>
    <col min="5" max="5" width="16.7109375" customWidth="1"/>
    <col min="6" max="6" width="17.85546875" customWidth="1"/>
    <col min="7" max="7" width="13.28515625" customWidth="1"/>
    <col min="8" max="8" width="22.85546875" customWidth="1"/>
    <col min="9" max="9" width="14.140625" customWidth="1"/>
    <col min="10" max="10" width="12.42578125" bestFit="1" customWidth="1"/>
    <col min="11" max="11" width="21.42578125" customWidth="1"/>
  </cols>
  <sheetData>
    <row r="1" spans="1:11" ht="45" x14ac:dyDescent="0.25">
      <c r="A1" s="24" t="s">
        <v>0</v>
      </c>
      <c r="B1" s="25" t="s">
        <v>1</v>
      </c>
      <c r="C1" s="25" t="s">
        <v>69</v>
      </c>
      <c r="D1" s="25" t="s">
        <v>70</v>
      </c>
      <c r="E1" s="25" t="s">
        <v>71</v>
      </c>
      <c r="F1" s="25" t="s">
        <v>2</v>
      </c>
      <c r="G1" s="25" t="s">
        <v>65</v>
      </c>
      <c r="H1" s="25" t="s">
        <v>67</v>
      </c>
      <c r="I1" s="25" t="s">
        <v>72</v>
      </c>
      <c r="J1" s="25" t="s">
        <v>3</v>
      </c>
      <c r="K1" s="25" t="s">
        <v>68</v>
      </c>
    </row>
    <row r="2" spans="1:11" ht="20.100000000000001" customHeight="1" x14ac:dyDescent="0.25">
      <c r="A2" s="10" t="s">
        <v>73</v>
      </c>
      <c r="B2" s="3" t="s">
        <v>74</v>
      </c>
      <c r="C2" s="3" t="s">
        <v>75</v>
      </c>
      <c r="D2" s="3" t="s">
        <v>76</v>
      </c>
      <c r="E2" s="11">
        <v>0.02</v>
      </c>
      <c r="F2" s="1" t="s">
        <v>17</v>
      </c>
      <c r="G2" s="3">
        <v>1003</v>
      </c>
      <c r="H2" s="12">
        <f t="shared" ref="H2:H33" si="0">G2/SUM($G$2:$G$71)</f>
        <v>2.4496275491513005E-2</v>
      </c>
      <c r="I2" s="13">
        <v>3915807.37</v>
      </c>
      <c r="J2" s="13">
        <v>1189481.0900000001</v>
      </c>
      <c r="K2" s="12">
        <f t="shared" ref="K2:K33" si="1">J2/SUM($J$2:$J$71)</f>
        <v>0.43153556555906036</v>
      </c>
    </row>
    <row r="3" spans="1:11" ht="20.100000000000001" customHeight="1" x14ac:dyDescent="0.25">
      <c r="A3" s="14" t="s">
        <v>44</v>
      </c>
      <c r="B3" s="15" t="s">
        <v>16</v>
      </c>
      <c r="C3" s="15" t="s">
        <v>75</v>
      </c>
      <c r="D3" s="15" t="s">
        <v>77</v>
      </c>
      <c r="E3" s="16">
        <v>0.01</v>
      </c>
      <c r="F3" s="17" t="s">
        <v>17</v>
      </c>
      <c r="G3" s="18">
        <v>19381</v>
      </c>
      <c r="H3" s="12">
        <f t="shared" si="0"/>
        <v>0.47334228843570642</v>
      </c>
      <c r="I3" s="19">
        <v>1179651.97</v>
      </c>
      <c r="J3" s="19">
        <v>790645.46</v>
      </c>
      <c r="K3" s="12">
        <f t="shared" si="1"/>
        <v>0.28684073971937074</v>
      </c>
    </row>
    <row r="4" spans="1:11" ht="20.100000000000001" customHeight="1" x14ac:dyDescent="0.25">
      <c r="A4" s="14" t="s">
        <v>24</v>
      </c>
      <c r="B4" s="15" t="s">
        <v>16</v>
      </c>
      <c r="C4" s="15" t="s">
        <v>75</v>
      </c>
      <c r="D4" s="15" t="s">
        <v>77</v>
      </c>
      <c r="E4" s="16">
        <v>0.01</v>
      </c>
      <c r="F4" s="17" t="s">
        <v>8</v>
      </c>
      <c r="G4" s="18">
        <v>10502</v>
      </c>
      <c r="H4" s="12">
        <f t="shared" si="0"/>
        <v>0.2564904139699597</v>
      </c>
      <c r="I4" s="19">
        <v>286548.78000000003</v>
      </c>
      <c r="J4" s="19">
        <v>164693.35999999999</v>
      </c>
      <c r="K4" s="12">
        <f t="shared" si="1"/>
        <v>5.974961926584467E-2</v>
      </c>
    </row>
    <row r="5" spans="1:11" ht="20.100000000000001" customHeight="1" x14ac:dyDescent="0.25">
      <c r="A5" s="14" t="s">
        <v>22</v>
      </c>
      <c r="B5" s="15" t="s">
        <v>16</v>
      </c>
      <c r="C5" s="15" t="s">
        <v>75</v>
      </c>
      <c r="D5" s="15" t="s">
        <v>77</v>
      </c>
      <c r="E5" s="16">
        <v>0.01</v>
      </c>
      <c r="F5" s="17" t="s">
        <v>8</v>
      </c>
      <c r="G5" s="18">
        <v>3685</v>
      </c>
      <c r="H5" s="12">
        <f t="shared" si="0"/>
        <v>8.99987788496764E-2</v>
      </c>
      <c r="I5" s="19">
        <v>112301.68</v>
      </c>
      <c r="J5" s="19">
        <v>99999.71</v>
      </c>
      <c r="K5" s="12">
        <f t="shared" si="1"/>
        <v>3.6279207608581672E-2</v>
      </c>
    </row>
    <row r="6" spans="1:11" ht="20.100000000000001" customHeight="1" x14ac:dyDescent="0.25">
      <c r="A6" s="10" t="s">
        <v>81</v>
      </c>
      <c r="B6" s="3" t="s">
        <v>74</v>
      </c>
      <c r="C6" s="3" t="s">
        <v>75</v>
      </c>
      <c r="D6" s="3" t="s">
        <v>76</v>
      </c>
      <c r="E6" s="11">
        <v>0.02</v>
      </c>
      <c r="F6" s="1" t="s">
        <v>17</v>
      </c>
      <c r="G6" s="3">
        <v>43</v>
      </c>
      <c r="H6" s="12">
        <f t="shared" si="0"/>
        <v>1.0501892783001587E-3</v>
      </c>
      <c r="I6" s="13">
        <v>129791.18</v>
      </c>
      <c r="J6" s="13">
        <v>55216.65</v>
      </c>
      <c r="K6" s="12">
        <f t="shared" si="1"/>
        <v>2.0032221181445337E-2</v>
      </c>
    </row>
    <row r="7" spans="1:11" ht="20.100000000000001" customHeight="1" x14ac:dyDescent="0.25">
      <c r="A7" s="10" t="s">
        <v>82</v>
      </c>
      <c r="B7" s="3" t="s">
        <v>74</v>
      </c>
      <c r="C7" s="3" t="s">
        <v>75</v>
      </c>
      <c r="D7" s="3" t="s">
        <v>76</v>
      </c>
      <c r="E7" s="11">
        <v>0.02</v>
      </c>
      <c r="F7" s="1" t="s">
        <v>17</v>
      </c>
      <c r="G7" s="3">
        <v>32</v>
      </c>
      <c r="H7" s="12">
        <f t="shared" si="0"/>
        <v>7.8153620710709492E-4</v>
      </c>
      <c r="I7" s="13">
        <v>101261.2</v>
      </c>
      <c r="J7" s="13">
        <v>51623.75</v>
      </c>
      <c r="K7" s="12">
        <f t="shared" si="1"/>
        <v>1.8728741751186259E-2</v>
      </c>
    </row>
    <row r="8" spans="1:11" ht="20.100000000000001" customHeight="1" x14ac:dyDescent="0.25">
      <c r="A8" s="10" t="s">
        <v>83</v>
      </c>
      <c r="B8" s="3" t="s">
        <v>74</v>
      </c>
      <c r="C8" s="3" t="s">
        <v>75</v>
      </c>
      <c r="D8" s="3" t="s">
        <v>76</v>
      </c>
      <c r="E8" s="11">
        <v>0.02</v>
      </c>
      <c r="F8" s="1" t="s">
        <v>17</v>
      </c>
      <c r="G8" s="3">
        <v>75</v>
      </c>
      <c r="H8" s="12">
        <f t="shared" si="0"/>
        <v>1.8317254854072536E-3</v>
      </c>
      <c r="I8" s="13">
        <v>199547.15</v>
      </c>
      <c r="J8" s="13">
        <v>48209.57</v>
      </c>
      <c r="K8" s="12">
        <f t="shared" si="1"/>
        <v>1.7490100708796561E-2</v>
      </c>
    </row>
    <row r="9" spans="1:11" ht="20.100000000000001" customHeight="1" x14ac:dyDescent="0.25">
      <c r="A9" s="14" t="s">
        <v>45</v>
      </c>
      <c r="B9" s="15" t="s">
        <v>16</v>
      </c>
      <c r="C9" s="15" t="s">
        <v>75</v>
      </c>
      <c r="D9" s="15" t="s">
        <v>77</v>
      </c>
      <c r="E9" s="16">
        <v>0.01</v>
      </c>
      <c r="F9" s="17" t="s">
        <v>8</v>
      </c>
      <c r="G9" s="18">
        <v>1142</v>
      </c>
      <c r="H9" s="12">
        <f t="shared" si="0"/>
        <v>2.789107339113445E-2</v>
      </c>
      <c r="I9" s="19">
        <v>31286.6</v>
      </c>
      <c r="J9" s="19">
        <v>23042.79</v>
      </c>
      <c r="K9" s="12">
        <f t="shared" si="1"/>
        <v>8.3597658662305091E-3</v>
      </c>
    </row>
    <row r="10" spans="1:11" ht="20.100000000000001" customHeight="1" x14ac:dyDescent="0.25">
      <c r="A10" s="14" t="s">
        <v>37</v>
      </c>
      <c r="B10" s="15" t="s">
        <v>16</v>
      </c>
      <c r="C10" s="15" t="s">
        <v>75</v>
      </c>
      <c r="D10" s="15" t="s">
        <v>77</v>
      </c>
      <c r="E10" s="16">
        <v>0.01</v>
      </c>
      <c r="F10" s="17" t="s">
        <v>8</v>
      </c>
      <c r="G10" s="18">
        <v>1417</v>
      </c>
      <c r="H10" s="12">
        <f t="shared" si="0"/>
        <v>3.4607400170961047E-2</v>
      </c>
      <c r="I10" s="19">
        <v>28308.37</v>
      </c>
      <c r="J10" s="19">
        <v>19973.400000000001</v>
      </c>
      <c r="K10" s="12">
        <f t="shared" si="1"/>
        <v>7.246212266508025E-3</v>
      </c>
    </row>
    <row r="11" spans="1:11" ht="20.100000000000001" customHeight="1" x14ac:dyDescent="0.25">
      <c r="A11" s="14" t="s">
        <v>26</v>
      </c>
      <c r="B11" s="15" t="s">
        <v>16</v>
      </c>
      <c r="C11" s="15" t="s">
        <v>75</v>
      </c>
      <c r="D11" s="15" t="s">
        <v>77</v>
      </c>
      <c r="E11" s="16">
        <v>0.01</v>
      </c>
      <c r="F11" s="17" t="s">
        <v>8</v>
      </c>
      <c r="G11" s="18">
        <v>1358</v>
      </c>
      <c r="H11" s="12">
        <f t="shared" si="0"/>
        <v>3.3166442789107339E-2</v>
      </c>
      <c r="I11" s="19">
        <v>35683.589999999997</v>
      </c>
      <c r="J11" s="19">
        <v>19523.25</v>
      </c>
      <c r="K11" s="12">
        <f t="shared" si="1"/>
        <v>7.0829009398551464E-3</v>
      </c>
    </row>
    <row r="12" spans="1:11" ht="20.100000000000001" customHeight="1" x14ac:dyDescent="0.25">
      <c r="A12" s="10" t="s">
        <v>90</v>
      </c>
      <c r="B12" s="3" t="s">
        <v>74</v>
      </c>
      <c r="C12" s="3" t="s">
        <v>75</v>
      </c>
      <c r="D12" s="3" t="s">
        <v>76</v>
      </c>
      <c r="E12" s="11">
        <v>0.02</v>
      </c>
      <c r="F12" s="1" t="s">
        <v>17</v>
      </c>
      <c r="G12" s="3">
        <v>27</v>
      </c>
      <c r="H12" s="12">
        <f t="shared" si="0"/>
        <v>6.5942117474661127E-4</v>
      </c>
      <c r="I12" s="13">
        <v>29743.119999999999</v>
      </c>
      <c r="J12" s="13">
        <v>17059.53</v>
      </c>
      <c r="K12" s="12">
        <f t="shared" si="1"/>
        <v>6.1890802540810093E-3</v>
      </c>
    </row>
    <row r="13" spans="1:11" ht="20.100000000000001" customHeight="1" x14ac:dyDescent="0.25">
      <c r="A13" s="10" t="s">
        <v>91</v>
      </c>
      <c r="B13" s="3" t="s">
        <v>92</v>
      </c>
      <c r="C13" s="3" t="s">
        <v>75</v>
      </c>
      <c r="D13" s="3" t="s">
        <v>76</v>
      </c>
      <c r="E13" s="20">
        <v>1.4999999999999999E-2</v>
      </c>
      <c r="F13" s="1" t="s">
        <v>17</v>
      </c>
      <c r="G13" s="3">
        <v>8</v>
      </c>
      <c r="H13" s="12">
        <f t="shared" si="0"/>
        <v>1.9538405177677373E-4</v>
      </c>
      <c r="I13" s="13">
        <v>47666.8</v>
      </c>
      <c r="J13" s="13">
        <v>16532.560000000001</v>
      </c>
      <c r="K13" s="12">
        <f t="shared" si="1"/>
        <v>5.9978991593208925E-3</v>
      </c>
    </row>
    <row r="14" spans="1:11" ht="20.100000000000001" customHeight="1" x14ac:dyDescent="0.25">
      <c r="A14" s="10" t="s">
        <v>93</v>
      </c>
      <c r="B14" s="3" t="s">
        <v>94</v>
      </c>
      <c r="C14" s="3" t="s">
        <v>75</v>
      </c>
      <c r="D14" s="3" t="s">
        <v>76</v>
      </c>
      <c r="E14" s="11">
        <v>0.02</v>
      </c>
      <c r="F14" s="1" t="s">
        <v>17</v>
      </c>
      <c r="G14" s="3">
        <v>5</v>
      </c>
      <c r="H14" s="12">
        <f t="shared" si="0"/>
        <v>1.2211503236048357E-4</v>
      </c>
      <c r="I14" s="13">
        <v>12423.58</v>
      </c>
      <c r="J14" s="13">
        <v>12423.58</v>
      </c>
      <c r="K14" s="12">
        <f t="shared" si="1"/>
        <v>4.5071894514676402E-3</v>
      </c>
    </row>
    <row r="15" spans="1:11" ht="20.100000000000001" customHeight="1" x14ac:dyDescent="0.25">
      <c r="A15" s="10" t="s">
        <v>95</v>
      </c>
      <c r="B15" s="3" t="s">
        <v>74</v>
      </c>
      <c r="C15" s="3" t="s">
        <v>75</v>
      </c>
      <c r="D15" s="3" t="s">
        <v>76</v>
      </c>
      <c r="E15" s="11">
        <v>0.02</v>
      </c>
      <c r="F15" s="1" t="s">
        <v>17</v>
      </c>
      <c r="G15" s="3">
        <v>28</v>
      </c>
      <c r="H15" s="12">
        <f t="shared" si="0"/>
        <v>6.8384418121870798E-4</v>
      </c>
      <c r="I15" s="13">
        <v>58555.9</v>
      </c>
      <c r="J15" s="13">
        <v>8398.35</v>
      </c>
      <c r="K15" s="12">
        <f t="shared" si="1"/>
        <v>3.0468636680999563E-3</v>
      </c>
    </row>
    <row r="16" spans="1:11" ht="20.100000000000001" customHeight="1" x14ac:dyDescent="0.25">
      <c r="A16" s="14" t="s">
        <v>21</v>
      </c>
      <c r="B16" s="15" t="s">
        <v>16</v>
      </c>
      <c r="C16" s="15" t="s">
        <v>75</v>
      </c>
      <c r="D16" s="15" t="s">
        <v>77</v>
      </c>
      <c r="E16" s="16">
        <v>0.01</v>
      </c>
      <c r="F16" s="17" t="s">
        <v>17</v>
      </c>
      <c r="G16" s="18">
        <v>132</v>
      </c>
      <c r="H16" s="12">
        <f t="shared" si="0"/>
        <v>3.2238368543167665E-3</v>
      </c>
      <c r="I16" s="19">
        <v>10074.27</v>
      </c>
      <c r="J16" s="19">
        <v>6528.58</v>
      </c>
      <c r="K16" s="12">
        <f t="shared" si="1"/>
        <v>2.3685239608118277E-3</v>
      </c>
    </row>
    <row r="17" spans="1:11" ht="20.100000000000001" customHeight="1" x14ac:dyDescent="0.25">
      <c r="A17" s="10" t="s">
        <v>96</v>
      </c>
      <c r="B17" s="3" t="s">
        <v>74</v>
      </c>
      <c r="C17" s="3" t="s">
        <v>75</v>
      </c>
      <c r="D17" s="3" t="s">
        <v>76</v>
      </c>
      <c r="E17" s="11">
        <v>0.02</v>
      </c>
      <c r="F17" s="1" t="s">
        <v>17</v>
      </c>
      <c r="G17" s="3">
        <v>8</v>
      </c>
      <c r="H17" s="12">
        <f t="shared" si="0"/>
        <v>1.9538405177677373E-4</v>
      </c>
      <c r="I17" s="13">
        <v>9171.5499999999993</v>
      </c>
      <c r="J17" s="13">
        <v>6489.47</v>
      </c>
      <c r="K17" s="12">
        <f t="shared" si="1"/>
        <v>2.3543351215684774E-3</v>
      </c>
    </row>
    <row r="18" spans="1:11" ht="20.100000000000001" customHeight="1" x14ac:dyDescent="0.25">
      <c r="A18" s="14" t="s">
        <v>19</v>
      </c>
      <c r="B18" s="15" t="s">
        <v>16</v>
      </c>
      <c r="C18" s="15" t="s">
        <v>75</v>
      </c>
      <c r="D18" s="15" t="s">
        <v>77</v>
      </c>
      <c r="E18" s="16">
        <v>0.01</v>
      </c>
      <c r="F18" s="17" t="s">
        <v>8</v>
      </c>
      <c r="G18" s="18">
        <v>382</v>
      </c>
      <c r="H18" s="12">
        <f t="shared" si="0"/>
        <v>9.3295884723409456E-3</v>
      </c>
      <c r="I18" s="19">
        <v>8635.7900000000009</v>
      </c>
      <c r="J18" s="19">
        <v>6070.96</v>
      </c>
      <c r="K18" s="12">
        <f t="shared" si="1"/>
        <v>2.2025025694914014E-3</v>
      </c>
    </row>
    <row r="19" spans="1:11" ht="20.100000000000001" customHeight="1" x14ac:dyDescent="0.25">
      <c r="A19" s="14" t="s">
        <v>57</v>
      </c>
      <c r="B19" s="15" t="s">
        <v>16</v>
      </c>
      <c r="C19" s="15" t="s">
        <v>75</v>
      </c>
      <c r="D19" s="15" t="s">
        <v>77</v>
      </c>
      <c r="E19" s="16">
        <v>0.01</v>
      </c>
      <c r="F19" s="17" t="s">
        <v>8</v>
      </c>
      <c r="G19" s="18">
        <v>49</v>
      </c>
      <c r="H19" s="12">
        <f t="shared" si="0"/>
        <v>1.196727317132739E-3</v>
      </c>
      <c r="I19" s="19">
        <v>15701.33</v>
      </c>
      <c r="J19" s="19">
        <v>5472.43</v>
      </c>
      <c r="K19" s="12">
        <f t="shared" si="1"/>
        <v>1.9853599984783017E-3</v>
      </c>
    </row>
    <row r="20" spans="1:11" ht="20.100000000000001" customHeight="1" x14ac:dyDescent="0.25">
      <c r="A20" s="14" t="s">
        <v>20</v>
      </c>
      <c r="B20" s="15" t="s">
        <v>16</v>
      </c>
      <c r="C20" s="15" t="s">
        <v>75</v>
      </c>
      <c r="D20" s="15" t="s">
        <v>77</v>
      </c>
      <c r="E20" s="16">
        <v>0.01</v>
      </c>
      <c r="F20" s="17" t="s">
        <v>8</v>
      </c>
      <c r="G20" s="18">
        <v>312</v>
      </c>
      <c r="H20" s="12">
        <f t="shared" si="0"/>
        <v>7.6199780192941751E-3</v>
      </c>
      <c r="I20" s="19">
        <v>7391.7</v>
      </c>
      <c r="J20" s="19">
        <v>5130.08</v>
      </c>
      <c r="K20" s="12">
        <f t="shared" si="1"/>
        <v>1.8611577710438624E-3</v>
      </c>
    </row>
    <row r="21" spans="1:11" ht="20.100000000000001" customHeight="1" x14ac:dyDescent="0.25">
      <c r="A21" s="10" t="s">
        <v>97</v>
      </c>
      <c r="B21" s="3" t="s">
        <v>92</v>
      </c>
      <c r="C21" s="3" t="s">
        <v>75</v>
      </c>
      <c r="D21" s="3" t="s">
        <v>76</v>
      </c>
      <c r="E21" s="20">
        <v>1.4999999999999999E-2</v>
      </c>
      <c r="F21" s="1" t="s">
        <v>17</v>
      </c>
      <c r="G21" s="3">
        <v>83</v>
      </c>
      <c r="H21" s="12">
        <f t="shared" si="0"/>
        <v>2.0271095371840273E-3</v>
      </c>
      <c r="I21" s="13">
        <v>5613.69</v>
      </c>
      <c r="J21" s="13">
        <v>3869.9</v>
      </c>
      <c r="K21" s="12">
        <f t="shared" si="1"/>
        <v>1.4039731267665697E-3</v>
      </c>
    </row>
    <row r="22" spans="1:11" ht="20.100000000000001" customHeight="1" x14ac:dyDescent="0.25">
      <c r="A22" s="14" t="s">
        <v>9</v>
      </c>
      <c r="B22" s="15" t="s">
        <v>7</v>
      </c>
      <c r="C22" s="15" t="s">
        <v>75</v>
      </c>
      <c r="D22" s="15" t="s">
        <v>77</v>
      </c>
      <c r="E22" s="16">
        <v>0.01</v>
      </c>
      <c r="F22" s="17" t="s">
        <v>8</v>
      </c>
      <c r="G22" s="18">
        <v>96</v>
      </c>
      <c r="H22" s="12">
        <f t="shared" si="0"/>
        <v>2.3446086213212845E-3</v>
      </c>
      <c r="I22" s="19">
        <v>3784.89</v>
      </c>
      <c r="J22" s="19">
        <v>3512.37</v>
      </c>
      <c r="K22" s="12">
        <f t="shared" si="1"/>
        <v>1.274263699646269E-3</v>
      </c>
    </row>
    <row r="23" spans="1:11" ht="20.100000000000001" customHeight="1" x14ac:dyDescent="0.25">
      <c r="A23" s="10" t="s">
        <v>101</v>
      </c>
      <c r="B23" s="3" t="s">
        <v>92</v>
      </c>
      <c r="C23" s="3" t="s">
        <v>75</v>
      </c>
      <c r="D23" s="3" t="s">
        <v>76</v>
      </c>
      <c r="E23" s="20">
        <v>1.4999999999999999E-2</v>
      </c>
      <c r="F23" s="1" t="s">
        <v>17</v>
      </c>
      <c r="G23" s="3">
        <v>32</v>
      </c>
      <c r="H23" s="12">
        <f t="shared" si="0"/>
        <v>7.8153620710709492E-4</v>
      </c>
      <c r="I23" s="13">
        <v>12327.35</v>
      </c>
      <c r="J23" s="13">
        <v>2511.7199999999998</v>
      </c>
      <c r="K23" s="12">
        <f t="shared" si="1"/>
        <v>9.1123475592705969E-4</v>
      </c>
    </row>
    <row r="24" spans="1:11" ht="20.100000000000001" customHeight="1" x14ac:dyDescent="0.25">
      <c r="A24" s="14" t="s">
        <v>43</v>
      </c>
      <c r="B24" s="15" t="s">
        <v>16</v>
      </c>
      <c r="C24" s="15" t="s">
        <v>75</v>
      </c>
      <c r="D24" s="15" t="s">
        <v>77</v>
      </c>
      <c r="E24" s="16">
        <v>0.01</v>
      </c>
      <c r="F24" s="17" t="s">
        <v>17</v>
      </c>
      <c r="G24" s="18">
        <v>68</v>
      </c>
      <c r="H24" s="12">
        <f t="shared" si="0"/>
        <v>1.6607644401025767E-3</v>
      </c>
      <c r="I24" s="19">
        <v>4634.49</v>
      </c>
      <c r="J24" s="19">
        <v>1972.14</v>
      </c>
      <c r="K24" s="12">
        <f t="shared" si="1"/>
        <v>7.1547883982051811E-4</v>
      </c>
    </row>
    <row r="25" spans="1:11" ht="20.100000000000001" customHeight="1" x14ac:dyDescent="0.25">
      <c r="A25" s="14" t="s">
        <v>12</v>
      </c>
      <c r="B25" s="15" t="s">
        <v>13</v>
      </c>
      <c r="C25" s="15" t="s">
        <v>75</v>
      </c>
      <c r="D25" s="15" t="s">
        <v>77</v>
      </c>
      <c r="E25" s="16">
        <v>0.01</v>
      </c>
      <c r="F25" s="17" t="s">
        <v>8</v>
      </c>
      <c r="G25" s="18">
        <v>74</v>
      </c>
      <c r="H25" s="12">
        <f t="shared" si="0"/>
        <v>1.8073024789351569E-3</v>
      </c>
      <c r="I25" s="19">
        <v>1779.43</v>
      </c>
      <c r="J25" s="19">
        <v>1456.56</v>
      </c>
      <c r="K25" s="12">
        <f t="shared" si="1"/>
        <v>5.2842995879043763E-4</v>
      </c>
    </row>
    <row r="26" spans="1:11" ht="20.100000000000001" customHeight="1" x14ac:dyDescent="0.25">
      <c r="A26" s="14" t="s">
        <v>58</v>
      </c>
      <c r="B26" s="15" t="s">
        <v>59</v>
      </c>
      <c r="C26" s="15" t="s">
        <v>75</v>
      </c>
      <c r="D26" s="15" t="s">
        <v>77</v>
      </c>
      <c r="E26" s="16">
        <v>0.01</v>
      </c>
      <c r="F26" s="17" t="s">
        <v>8</v>
      </c>
      <c r="G26" s="18">
        <v>127</v>
      </c>
      <c r="H26" s="12">
        <f t="shared" si="0"/>
        <v>3.101721821956283E-3</v>
      </c>
      <c r="I26" s="19">
        <v>3585.63</v>
      </c>
      <c r="J26" s="19">
        <v>1433.24</v>
      </c>
      <c r="K26" s="12">
        <f t="shared" si="1"/>
        <v>5.1996962304114277E-4</v>
      </c>
    </row>
    <row r="27" spans="1:11" ht="20.100000000000001" customHeight="1" x14ac:dyDescent="0.25">
      <c r="A27" s="10" t="s">
        <v>102</v>
      </c>
      <c r="B27" s="3" t="s">
        <v>74</v>
      </c>
      <c r="C27" s="3" t="s">
        <v>75</v>
      </c>
      <c r="D27" s="3" t="s">
        <v>76</v>
      </c>
      <c r="E27" s="11">
        <v>0.02</v>
      </c>
      <c r="F27" s="1" t="s">
        <v>17</v>
      </c>
      <c r="G27" s="3">
        <v>3</v>
      </c>
      <c r="H27" s="12">
        <f t="shared" si="0"/>
        <v>7.3269019416290142E-5</v>
      </c>
      <c r="I27" s="13">
        <v>1325.11</v>
      </c>
      <c r="J27" s="13">
        <v>1325.11</v>
      </c>
      <c r="K27" s="12">
        <f t="shared" si="1"/>
        <v>4.8074080209040262E-4</v>
      </c>
    </row>
    <row r="28" spans="1:11" ht="20.100000000000001" customHeight="1" x14ac:dyDescent="0.25">
      <c r="A28" s="10" t="s">
        <v>103</v>
      </c>
      <c r="B28" s="3" t="s">
        <v>92</v>
      </c>
      <c r="C28" s="3" t="s">
        <v>75</v>
      </c>
      <c r="D28" s="3" t="s">
        <v>76</v>
      </c>
      <c r="E28" s="20">
        <v>1.4999999999999999E-2</v>
      </c>
      <c r="F28" s="1" t="s">
        <v>17</v>
      </c>
      <c r="G28" s="3">
        <v>1</v>
      </c>
      <c r="H28" s="12">
        <f t="shared" si="0"/>
        <v>2.4423006472096716E-5</v>
      </c>
      <c r="I28" s="13">
        <v>4091.5</v>
      </c>
      <c r="J28" s="13">
        <v>1251.56</v>
      </c>
      <c r="K28" s="12">
        <f t="shared" si="1"/>
        <v>4.5405736751233052E-4</v>
      </c>
    </row>
    <row r="29" spans="1:11" ht="20.100000000000001" customHeight="1" x14ac:dyDescent="0.25">
      <c r="A29" s="14" t="s">
        <v>36</v>
      </c>
      <c r="B29" s="15" t="s">
        <v>16</v>
      </c>
      <c r="C29" s="15" t="s">
        <v>75</v>
      </c>
      <c r="D29" s="15" t="s">
        <v>77</v>
      </c>
      <c r="E29" s="16">
        <v>0.01</v>
      </c>
      <c r="F29" s="17" t="s">
        <v>8</v>
      </c>
      <c r="G29" s="18">
        <v>89</v>
      </c>
      <c r="H29" s="12">
        <f t="shared" si="0"/>
        <v>2.1736475760166076E-3</v>
      </c>
      <c r="I29" s="19">
        <v>1646.25</v>
      </c>
      <c r="J29" s="19">
        <v>1227.57</v>
      </c>
      <c r="K29" s="12">
        <f t="shared" si="1"/>
        <v>4.4535396036715104E-4</v>
      </c>
    </row>
    <row r="30" spans="1:11" ht="20.100000000000001" customHeight="1" x14ac:dyDescent="0.25">
      <c r="A30" s="14" t="s">
        <v>33</v>
      </c>
      <c r="B30" s="15" t="s">
        <v>32</v>
      </c>
      <c r="C30" s="15" t="s">
        <v>75</v>
      </c>
      <c r="D30" s="15" t="s">
        <v>77</v>
      </c>
      <c r="E30" s="16">
        <v>0.01</v>
      </c>
      <c r="F30" s="17" t="s">
        <v>8</v>
      </c>
      <c r="G30" s="18">
        <v>65</v>
      </c>
      <c r="H30" s="12">
        <f t="shared" si="0"/>
        <v>1.5874954206862866E-3</v>
      </c>
      <c r="I30" s="19">
        <v>1657.35</v>
      </c>
      <c r="J30" s="19">
        <v>1203.51</v>
      </c>
      <c r="K30" s="12">
        <f t="shared" si="1"/>
        <v>4.3662515770299861E-4</v>
      </c>
    </row>
    <row r="31" spans="1:11" ht="20.100000000000001" customHeight="1" x14ac:dyDescent="0.25">
      <c r="A31" s="10" t="s">
        <v>104</v>
      </c>
      <c r="B31" s="3" t="s">
        <v>92</v>
      </c>
      <c r="C31" s="3" t="s">
        <v>75</v>
      </c>
      <c r="D31" s="3" t="s">
        <v>76</v>
      </c>
      <c r="E31" s="20">
        <v>1.4999999999999999E-2</v>
      </c>
      <c r="F31" s="1" t="s">
        <v>17</v>
      </c>
      <c r="G31" s="3">
        <v>2</v>
      </c>
      <c r="H31" s="12">
        <f t="shared" si="0"/>
        <v>4.8846012944193433E-5</v>
      </c>
      <c r="I31" s="13">
        <v>3110.87</v>
      </c>
      <c r="J31" s="13">
        <v>1195.51</v>
      </c>
      <c r="K31" s="12">
        <f t="shared" si="1"/>
        <v>4.3372281267751149E-4</v>
      </c>
    </row>
    <row r="32" spans="1:11" ht="20.100000000000001" customHeight="1" x14ac:dyDescent="0.25">
      <c r="A32" s="14" t="s">
        <v>6</v>
      </c>
      <c r="B32" s="15" t="s">
        <v>7</v>
      </c>
      <c r="C32" s="15" t="s">
        <v>75</v>
      </c>
      <c r="D32" s="15" t="s">
        <v>77</v>
      </c>
      <c r="E32" s="16">
        <v>0.01</v>
      </c>
      <c r="F32" s="17" t="s">
        <v>8</v>
      </c>
      <c r="G32" s="18">
        <v>40</v>
      </c>
      <c r="H32" s="12">
        <f t="shared" si="0"/>
        <v>9.769202588838686E-4</v>
      </c>
      <c r="I32" s="19">
        <v>1164.28</v>
      </c>
      <c r="J32" s="19">
        <v>1072.73</v>
      </c>
      <c r="K32" s="12">
        <f t="shared" si="1"/>
        <v>3.8917907239884812E-4</v>
      </c>
    </row>
    <row r="33" spans="1:11" ht="20.100000000000001" customHeight="1" x14ac:dyDescent="0.25">
      <c r="A33" s="14" t="s">
        <v>61</v>
      </c>
      <c r="B33" s="15" t="s">
        <v>16</v>
      </c>
      <c r="C33" s="15" t="s">
        <v>75</v>
      </c>
      <c r="D33" s="15" t="s">
        <v>77</v>
      </c>
      <c r="E33" s="16">
        <v>0.01</v>
      </c>
      <c r="F33" s="17" t="s">
        <v>17</v>
      </c>
      <c r="G33" s="18">
        <v>57</v>
      </c>
      <c r="H33" s="12">
        <f t="shared" si="0"/>
        <v>1.3921113689095127E-3</v>
      </c>
      <c r="I33" s="19">
        <v>8265.73</v>
      </c>
      <c r="J33" s="19">
        <v>1060.49</v>
      </c>
      <c r="K33" s="12">
        <f t="shared" si="1"/>
        <v>3.8473848450985284E-4</v>
      </c>
    </row>
    <row r="34" spans="1:11" ht="20.100000000000001" customHeight="1" x14ac:dyDescent="0.25">
      <c r="A34" s="14" t="s">
        <v>50</v>
      </c>
      <c r="B34" s="15" t="s">
        <v>49</v>
      </c>
      <c r="C34" s="15" t="s">
        <v>75</v>
      </c>
      <c r="D34" s="15" t="s">
        <v>77</v>
      </c>
      <c r="E34" s="16">
        <v>0.01</v>
      </c>
      <c r="F34" s="17" t="s">
        <v>8</v>
      </c>
      <c r="G34" s="18">
        <v>64</v>
      </c>
      <c r="H34" s="12">
        <f t="shared" ref="H34:H65" si="2">G34/SUM($G$2:$G$71)</f>
        <v>1.5630724142141898E-3</v>
      </c>
      <c r="I34" s="19">
        <v>1304.3</v>
      </c>
      <c r="J34" s="19">
        <v>920.93</v>
      </c>
      <c r="K34" s="12">
        <f t="shared" ref="K34:K65" si="3">J34/SUM($J$2:$J$71)</f>
        <v>3.341070755402302E-4</v>
      </c>
    </row>
    <row r="35" spans="1:11" ht="20.100000000000001" customHeight="1" x14ac:dyDescent="0.25">
      <c r="A35" s="14" t="s">
        <v>55</v>
      </c>
      <c r="B35" s="15" t="s">
        <v>54</v>
      </c>
      <c r="C35" s="15" t="s">
        <v>75</v>
      </c>
      <c r="D35" s="15" t="s">
        <v>77</v>
      </c>
      <c r="E35" s="16">
        <v>0.01</v>
      </c>
      <c r="F35" s="17" t="s">
        <v>8</v>
      </c>
      <c r="G35" s="18">
        <v>53</v>
      </c>
      <c r="H35" s="12">
        <f t="shared" si="2"/>
        <v>1.2944193430211258E-3</v>
      </c>
      <c r="I35" s="19">
        <v>1331.14</v>
      </c>
      <c r="J35" s="19">
        <v>843.08</v>
      </c>
      <c r="K35" s="12">
        <f t="shared" si="3"/>
        <v>3.0586363051095884E-4</v>
      </c>
    </row>
    <row r="36" spans="1:11" ht="20.100000000000001" customHeight="1" x14ac:dyDescent="0.25">
      <c r="A36" s="14" t="s">
        <v>60</v>
      </c>
      <c r="B36" s="15" t="s">
        <v>16</v>
      </c>
      <c r="C36" s="15" t="s">
        <v>75</v>
      </c>
      <c r="D36" s="15" t="s">
        <v>77</v>
      </c>
      <c r="E36" s="16">
        <v>0.01</v>
      </c>
      <c r="F36" s="17" t="s">
        <v>8</v>
      </c>
      <c r="G36" s="18">
        <v>71</v>
      </c>
      <c r="H36" s="12">
        <f t="shared" si="2"/>
        <v>1.7340334595188668E-3</v>
      </c>
      <c r="I36" s="19">
        <v>4362.18</v>
      </c>
      <c r="J36" s="19">
        <v>751.08</v>
      </c>
      <c r="K36" s="12">
        <f t="shared" si="3"/>
        <v>2.7248666271785711E-4</v>
      </c>
    </row>
    <row r="37" spans="1:11" ht="20.100000000000001" customHeight="1" x14ac:dyDescent="0.25">
      <c r="A37" s="10" t="s">
        <v>105</v>
      </c>
      <c r="B37" s="3" t="s">
        <v>92</v>
      </c>
      <c r="C37" s="3" t="s">
        <v>75</v>
      </c>
      <c r="D37" s="3" t="s">
        <v>76</v>
      </c>
      <c r="E37" s="20">
        <v>1.4999999999999999E-2</v>
      </c>
      <c r="F37" s="1" t="s">
        <v>17</v>
      </c>
      <c r="G37" s="3">
        <v>1</v>
      </c>
      <c r="H37" s="12">
        <f t="shared" si="2"/>
        <v>2.4423006472096716E-5</v>
      </c>
      <c r="I37" s="13">
        <v>750</v>
      </c>
      <c r="J37" s="13">
        <v>750</v>
      </c>
      <c r="K37" s="12">
        <f t="shared" si="3"/>
        <v>2.7209484613941631E-4</v>
      </c>
    </row>
    <row r="38" spans="1:11" ht="20.100000000000001" customHeight="1" x14ac:dyDescent="0.25">
      <c r="A38" s="14" t="s">
        <v>27</v>
      </c>
      <c r="B38" s="15" t="s">
        <v>28</v>
      </c>
      <c r="C38" s="15" t="s">
        <v>75</v>
      </c>
      <c r="D38" s="15" t="s">
        <v>77</v>
      </c>
      <c r="E38" s="16">
        <v>0.01</v>
      </c>
      <c r="F38" s="17" t="s">
        <v>8</v>
      </c>
      <c r="G38" s="18">
        <v>47</v>
      </c>
      <c r="H38" s="12">
        <f t="shared" si="2"/>
        <v>1.1478813041885456E-3</v>
      </c>
      <c r="I38" s="19">
        <v>913.68</v>
      </c>
      <c r="J38" s="19">
        <v>590.76</v>
      </c>
      <c r="K38" s="12">
        <f t="shared" si="3"/>
        <v>2.1432366840709545E-4</v>
      </c>
    </row>
    <row r="39" spans="1:11" ht="20.100000000000001" customHeight="1" x14ac:dyDescent="0.25">
      <c r="A39" s="14" t="s">
        <v>25</v>
      </c>
      <c r="B39" s="15" t="s">
        <v>16</v>
      </c>
      <c r="C39" s="15" t="s">
        <v>75</v>
      </c>
      <c r="D39" s="15" t="s">
        <v>77</v>
      </c>
      <c r="E39" s="16">
        <v>0.01</v>
      </c>
      <c r="F39" s="17" t="s">
        <v>17</v>
      </c>
      <c r="G39" s="18">
        <v>33</v>
      </c>
      <c r="H39" s="12">
        <f t="shared" si="2"/>
        <v>8.0595921357919163E-4</v>
      </c>
      <c r="I39" s="19">
        <v>710.06</v>
      </c>
      <c r="J39" s="19">
        <v>587.04999999999995</v>
      </c>
      <c r="K39" s="12">
        <f t="shared" si="3"/>
        <v>2.1297770590152578E-4</v>
      </c>
    </row>
    <row r="40" spans="1:11" ht="20.100000000000001" customHeight="1" x14ac:dyDescent="0.25">
      <c r="A40" s="14" t="s">
        <v>15</v>
      </c>
      <c r="B40" s="15" t="s">
        <v>16</v>
      </c>
      <c r="C40" s="15" t="s">
        <v>75</v>
      </c>
      <c r="D40" s="15" t="s">
        <v>77</v>
      </c>
      <c r="E40" s="16">
        <v>0.01</v>
      </c>
      <c r="F40" s="17" t="s">
        <v>17</v>
      </c>
      <c r="G40" s="18">
        <v>20</v>
      </c>
      <c r="H40" s="12">
        <f t="shared" si="2"/>
        <v>4.884601294419343E-4</v>
      </c>
      <c r="I40" s="19">
        <v>586.07000000000005</v>
      </c>
      <c r="J40" s="19">
        <v>586.07000000000005</v>
      </c>
      <c r="K40" s="12">
        <f t="shared" si="3"/>
        <v>2.1262216863590365E-4</v>
      </c>
    </row>
    <row r="41" spans="1:11" ht="20.100000000000001" customHeight="1" x14ac:dyDescent="0.25">
      <c r="A41" s="14" t="s">
        <v>10</v>
      </c>
      <c r="B41" s="15" t="s">
        <v>7</v>
      </c>
      <c r="C41" s="15" t="s">
        <v>75</v>
      </c>
      <c r="D41" s="15" t="s">
        <v>77</v>
      </c>
      <c r="E41" s="16">
        <v>0.01</v>
      </c>
      <c r="F41" s="17" t="s">
        <v>8</v>
      </c>
      <c r="G41" s="18">
        <v>17</v>
      </c>
      <c r="H41" s="12">
        <f t="shared" si="2"/>
        <v>4.1519111002564417E-4</v>
      </c>
      <c r="I41" s="19">
        <v>542.55999999999995</v>
      </c>
      <c r="J41" s="19">
        <v>538.01</v>
      </c>
      <c r="K41" s="12">
        <f t="shared" si="3"/>
        <v>1.9518633089528984E-4</v>
      </c>
    </row>
    <row r="42" spans="1:11" ht="20.100000000000001" customHeight="1" x14ac:dyDescent="0.25">
      <c r="A42" s="14" t="s">
        <v>34</v>
      </c>
      <c r="B42" s="15" t="s">
        <v>16</v>
      </c>
      <c r="C42" s="15" t="s">
        <v>75</v>
      </c>
      <c r="D42" s="15" t="s">
        <v>77</v>
      </c>
      <c r="E42" s="16">
        <v>0.01</v>
      </c>
      <c r="F42" s="17" t="s">
        <v>17</v>
      </c>
      <c r="G42" s="18">
        <v>20</v>
      </c>
      <c r="H42" s="12">
        <f t="shared" si="2"/>
        <v>4.884601294419343E-4</v>
      </c>
      <c r="I42" s="19">
        <v>606.39</v>
      </c>
      <c r="J42" s="19">
        <v>517.13</v>
      </c>
      <c r="K42" s="12">
        <f t="shared" si="3"/>
        <v>1.8761121037876849E-4</v>
      </c>
    </row>
    <row r="43" spans="1:11" ht="20.100000000000001" customHeight="1" x14ac:dyDescent="0.25">
      <c r="A43" s="14" t="s">
        <v>29</v>
      </c>
      <c r="B43" s="15" t="s">
        <v>28</v>
      </c>
      <c r="C43" s="15" t="s">
        <v>75</v>
      </c>
      <c r="D43" s="15" t="s">
        <v>77</v>
      </c>
      <c r="E43" s="16">
        <v>0.01</v>
      </c>
      <c r="F43" s="17" t="s">
        <v>8</v>
      </c>
      <c r="G43" s="18">
        <v>28</v>
      </c>
      <c r="H43" s="12">
        <f t="shared" si="2"/>
        <v>6.8384418121870798E-4</v>
      </c>
      <c r="I43" s="19">
        <v>585.47</v>
      </c>
      <c r="J43" s="19">
        <v>502.82</v>
      </c>
      <c r="K43" s="12">
        <f t="shared" si="3"/>
        <v>1.8241964071442841E-4</v>
      </c>
    </row>
    <row r="44" spans="1:11" ht="20.100000000000001" customHeight="1" x14ac:dyDescent="0.25">
      <c r="A44" s="14" t="s">
        <v>35</v>
      </c>
      <c r="B44" s="15" t="s">
        <v>16</v>
      </c>
      <c r="C44" s="15" t="s">
        <v>75</v>
      </c>
      <c r="D44" s="15" t="s">
        <v>77</v>
      </c>
      <c r="E44" s="16">
        <v>0.01</v>
      </c>
      <c r="F44" s="17" t="s">
        <v>8</v>
      </c>
      <c r="G44" s="18">
        <v>30</v>
      </c>
      <c r="H44" s="12">
        <f t="shared" si="2"/>
        <v>7.326901941629015E-4</v>
      </c>
      <c r="I44" s="19">
        <v>469.65</v>
      </c>
      <c r="J44" s="19">
        <v>331.78</v>
      </c>
      <c r="K44" s="12">
        <f t="shared" si="3"/>
        <v>1.2036750406951406E-4</v>
      </c>
    </row>
    <row r="45" spans="1:11" ht="20.100000000000001" customHeight="1" x14ac:dyDescent="0.25">
      <c r="A45" s="14" t="s">
        <v>40</v>
      </c>
      <c r="B45" s="15" t="s">
        <v>41</v>
      </c>
      <c r="C45" s="15" t="s">
        <v>75</v>
      </c>
      <c r="D45" s="15" t="s">
        <v>77</v>
      </c>
      <c r="E45" s="16">
        <v>0.01</v>
      </c>
      <c r="F45" s="17" t="s">
        <v>8</v>
      </c>
      <c r="G45" s="18">
        <v>21</v>
      </c>
      <c r="H45" s="12">
        <f t="shared" si="2"/>
        <v>5.1288313591403101E-4</v>
      </c>
      <c r="I45" s="19">
        <v>381.73</v>
      </c>
      <c r="J45" s="19">
        <v>264.14999999999998</v>
      </c>
      <c r="K45" s="12">
        <f t="shared" si="3"/>
        <v>9.5831804810302424E-5</v>
      </c>
    </row>
    <row r="46" spans="1:11" ht="20.100000000000001" customHeight="1" x14ac:dyDescent="0.25">
      <c r="A46" s="14" t="s">
        <v>51</v>
      </c>
      <c r="B46" s="15" t="s">
        <v>49</v>
      </c>
      <c r="C46" s="15" t="s">
        <v>75</v>
      </c>
      <c r="D46" s="15" t="s">
        <v>77</v>
      </c>
      <c r="E46" s="16">
        <v>0.01</v>
      </c>
      <c r="F46" s="17" t="s">
        <v>8</v>
      </c>
      <c r="G46" s="18">
        <v>18</v>
      </c>
      <c r="H46" s="12">
        <f t="shared" si="2"/>
        <v>4.3961411649774088E-4</v>
      </c>
      <c r="I46" s="19">
        <v>335.38</v>
      </c>
      <c r="J46" s="19">
        <v>263.70999999999998</v>
      </c>
      <c r="K46" s="12">
        <f t="shared" si="3"/>
        <v>9.5672175833900637E-5</v>
      </c>
    </row>
    <row r="47" spans="1:11" ht="20.100000000000001" customHeight="1" x14ac:dyDescent="0.25">
      <c r="A47" s="14" t="s">
        <v>23</v>
      </c>
      <c r="B47" s="15" t="s">
        <v>16</v>
      </c>
      <c r="C47" s="15" t="s">
        <v>75</v>
      </c>
      <c r="D47" s="15" t="s">
        <v>77</v>
      </c>
      <c r="E47" s="16">
        <v>0.01</v>
      </c>
      <c r="F47" s="17" t="s">
        <v>17</v>
      </c>
      <c r="G47" s="18">
        <v>8</v>
      </c>
      <c r="H47" s="12">
        <f t="shared" si="2"/>
        <v>1.9538405177677373E-4</v>
      </c>
      <c r="I47" s="19">
        <v>241.53</v>
      </c>
      <c r="J47" s="19">
        <v>241.53</v>
      </c>
      <c r="K47" s="12">
        <f t="shared" si="3"/>
        <v>8.7625424250737638E-5</v>
      </c>
    </row>
    <row r="48" spans="1:11" ht="20.100000000000001" customHeight="1" x14ac:dyDescent="0.25">
      <c r="A48" s="10" t="s">
        <v>106</v>
      </c>
      <c r="B48" s="3" t="s">
        <v>74</v>
      </c>
      <c r="C48" s="3" t="s">
        <v>75</v>
      </c>
      <c r="D48" s="3" t="s">
        <v>76</v>
      </c>
      <c r="E48" s="11">
        <v>0.02</v>
      </c>
      <c r="F48" s="1" t="s">
        <v>17</v>
      </c>
      <c r="G48" s="3">
        <v>1</v>
      </c>
      <c r="H48" s="12">
        <f t="shared" si="2"/>
        <v>2.4423006472096716E-5</v>
      </c>
      <c r="I48" s="13">
        <v>804.05</v>
      </c>
      <c r="J48" s="13">
        <v>202.6</v>
      </c>
      <c r="K48" s="12">
        <f t="shared" si="3"/>
        <v>7.3501887770460999E-5</v>
      </c>
    </row>
    <row r="49" spans="1:11" ht="20.100000000000001" customHeight="1" x14ac:dyDescent="0.25">
      <c r="A49" s="14" t="s">
        <v>31</v>
      </c>
      <c r="B49" s="15" t="s">
        <v>32</v>
      </c>
      <c r="C49" s="15" t="s">
        <v>75</v>
      </c>
      <c r="D49" s="15" t="s">
        <v>77</v>
      </c>
      <c r="E49" s="16">
        <v>0.01</v>
      </c>
      <c r="F49" s="17" t="s">
        <v>8</v>
      </c>
      <c r="G49" s="18">
        <v>11</v>
      </c>
      <c r="H49" s="12">
        <f t="shared" si="2"/>
        <v>2.6865307119306386E-4</v>
      </c>
      <c r="I49" s="19">
        <v>226.22</v>
      </c>
      <c r="J49" s="19">
        <v>200.25</v>
      </c>
      <c r="K49" s="12">
        <f t="shared" si="3"/>
        <v>7.2649323919224155E-5</v>
      </c>
    </row>
    <row r="50" spans="1:11" ht="20.100000000000001" customHeight="1" x14ac:dyDescent="0.25">
      <c r="A50" s="14" t="s">
        <v>18</v>
      </c>
      <c r="B50" s="15" t="s">
        <v>16</v>
      </c>
      <c r="C50" s="15" t="s">
        <v>75</v>
      </c>
      <c r="D50" s="15" t="s">
        <v>77</v>
      </c>
      <c r="E50" s="16">
        <v>0.01</v>
      </c>
      <c r="F50" s="17" t="s">
        <v>8</v>
      </c>
      <c r="G50" s="18">
        <v>5</v>
      </c>
      <c r="H50" s="12">
        <f t="shared" si="2"/>
        <v>1.2211503236048357E-4</v>
      </c>
      <c r="I50" s="19">
        <v>159.36000000000001</v>
      </c>
      <c r="J50" s="19">
        <v>159.36000000000001</v>
      </c>
      <c r="K50" s="12">
        <f t="shared" si="3"/>
        <v>5.7814712907703187E-5</v>
      </c>
    </row>
    <row r="51" spans="1:11" ht="20.100000000000001" customHeight="1" x14ac:dyDescent="0.25">
      <c r="A51" s="14" t="s">
        <v>42</v>
      </c>
      <c r="B51" s="15" t="s">
        <v>16</v>
      </c>
      <c r="C51" s="15" t="s">
        <v>75</v>
      </c>
      <c r="D51" s="15" t="s">
        <v>77</v>
      </c>
      <c r="E51" s="16">
        <v>0.01</v>
      </c>
      <c r="F51" s="17" t="s">
        <v>8</v>
      </c>
      <c r="G51" s="18">
        <v>8</v>
      </c>
      <c r="H51" s="12">
        <f t="shared" si="2"/>
        <v>1.9538405177677373E-4</v>
      </c>
      <c r="I51" s="19">
        <v>154.02000000000001</v>
      </c>
      <c r="J51" s="19">
        <v>157.72999999999999</v>
      </c>
      <c r="K51" s="12">
        <f t="shared" si="3"/>
        <v>5.7223360108760178E-5</v>
      </c>
    </row>
    <row r="52" spans="1:11" ht="20.100000000000001" customHeight="1" x14ac:dyDescent="0.25">
      <c r="A52" s="14" t="s">
        <v>38</v>
      </c>
      <c r="B52" s="15" t="s">
        <v>39</v>
      </c>
      <c r="C52" s="15" t="s">
        <v>75</v>
      </c>
      <c r="D52" s="15" t="s">
        <v>77</v>
      </c>
      <c r="E52" s="16">
        <v>0.01</v>
      </c>
      <c r="F52" s="17" t="s">
        <v>8</v>
      </c>
      <c r="G52" s="18">
        <v>5</v>
      </c>
      <c r="H52" s="12">
        <f t="shared" si="2"/>
        <v>1.2211503236048357E-4</v>
      </c>
      <c r="I52" s="19">
        <v>131.77000000000001</v>
      </c>
      <c r="J52" s="19">
        <v>101.42</v>
      </c>
      <c r="K52" s="12">
        <f t="shared" si="3"/>
        <v>3.6794479060612808E-5</v>
      </c>
    </row>
    <row r="53" spans="1:11" ht="20.100000000000001" customHeight="1" x14ac:dyDescent="0.25">
      <c r="A53" s="14" t="s">
        <v>14</v>
      </c>
      <c r="B53" s="15" t="s">
        <v>13</v>
      </c>
      <c r="C53" s="15" t="s">
        <v>75</v>
      </c>
      <c r="D53" s="15" t="s">
        <v>77</v>
      </c>
      <c r="E53" s="16">
        <v>0.01</v>
      </c>
      <c r="F53" s="17" t="s">
        <v>8</v>
      </c>
      <c r="G53" s="18">
        <v>6</v>
      </c>
      <c r="H53" s="12">
        <f t="shared" si="2"/>
        <v>1.4653803883258028E-4</v>
      </c>
      <c r="I53" s="19">
        <v>113.59</v>
      </c>
      <c r="J53" s="19">
        <v>93.77</v>
      </c>
      <c r="K53" s="12">
        <f t="shared" si="3"/>
        <v>3.4019111629990761E-5</v>
      </c>
    </row>
    <row r="54" spans="1:11" ht="20.100000000000001" customHeight="1" x14ac:dyDescent="0.25">
      <c r="A54" s="14" t="s">
        <v>52</v>
      </c>
      <c r="B54" s="15" t="s">
        <v>49</v>
      </c>
      <c r="C54" s="15" t="s">
        <v>75</v>
      </c>
      <c r="D54" s="15" t="s">
        <v>77</v>
      </c>
      <c r="E54" s="16">
        <v>0.01</v>
      </c>
      <c r="F54" s="17" t="s">
        <v>8</v>
      </c>
      <c r="G54" s="18">
        <v>5</v>
      </c>
      <c r="H54" s="12">
        <f t="shared" si="2"/>
        <v>1.2211503236048357E-4</v>
      </c>
      <c r="I54" s="19">
        <v>87.7</v>
      </c>
      <c r="J54" s="19">
        <v>61.78</v>
      </c>
      <c r="K54" s="12">
        <f t="shared" si="3"/>
        <v>2.2413359459324187E-5</v>
      </c>
    </row>
    <row r="55" spans="1:11" ht="20.100000000000001" customHeight="1" x14ac:dyDescent="0.25">
      <c r="A55" s="14" t="s">
        <v>30</v>
      </c>
      <c r="B55" s="15" t="s">
        <v>28</v>
      </c>
      <c r="C55" s="15" t="s">
        <v>75</v>
      </c>
      <c r="D55" s="15" t="s">
        <v>77</v>
      </c>
      <c r="E55" s="16">
        <v>0.01</v>
      </c>
      <c r="F55" s="17" t="s">
        <v>8</v>
      </c>
      <c r="G55" s="18">
        <v>2</v>
      </c>
      <c r="H55" s="12">
        <f t="shared" si="2"/>
        <v>4.8846012944193433E-5</v>
      </c>
      <c r="I55" s="19">
        <v>80.459999999999994</v>
      </c>
      <c r="J55" s="19">
        <v>61.17</v>
      </c>
      <c r="K55" s="12">
        <f t="shared" si="3"/>
        <v>2.2192055651130795E-5</v>
      </c>
    </row>
    <row r="56" spans="1:11" ht="20.100000000000001" customHeight="1" x14ac:dyDescent="0.25">
      <c r="A56" s="14" t="s">
        <v>48</v>
      </c>
      <c r="B56" s="15" t="s">
        <v>49</v>
      </c>
      <c r="C56" s="15" t="s">
        <v>75</v>
      </c>
      <c r="D56" s="15" t="s">
        <v>77</v>
      </c>
      <c r="E56" s="16">
        <v>0.01</v>
      </c>
      <c r="F56" s="17" t="s">
        <v>8</v>
      </c>
      <c r="G56" s="18">
        <v>5</v>
      </c>
      <c r="H56" s="12">
        <f t="shared" si="2"/>
        <v>1.2211503236048357E-4</v>
      </c>
      <c r="I56" s="19">
        <v>41.92</v>
      </c>
      <c r="J56" s="19">
        <v>41.92</v>
      </c>
      <c r="K56" s="12">
        <f t="shared" si="3"/>
        <v>1.5208287933552444E-5</v>
      </c>
    </row>
    <row r="57" spans="1:11" ht="20.100000000000001" customHeight="1" x14ac:dyDescent="0.25">
      <c r="A57" s="14" t="s">
        <v>11</v>
      </c>
      <c r="B57" s="15" t="s">
        <v>7</v>
      </c>
      <c r="C57" s="15" t="s">
        <v>75</v>
      </c>
      <c r="D57" s="15" t="s">
        <v>77</v>
      </c>
      <c r="E57" s="16">
        <v>0.01</v>
      </c>
      <c r="F57" s="17" t="s">
        <v>8</v>
      </c>
      <c r="G57" s="18">
        <v>1</v>
      </c>
      <c r="H57" s="12">
        <f t="shared" si="2"/>
        <v>2.4423006472096716E-5</v>
      </c>
      <c r="I57" s="19">
        <v>38.49</v>
      </c>
      <c r="J57" s="19">
        <v>38.49</v>
      </c>
      <c r="K57" s="12">
        <f t="shared" si="3"/>
        <v>1.3963907503874846E-5</v>
      </c>
    </row>
    <row r="58" spans="1:11" ht="20.100000000000001" customHeight="1" x14ac:dyDescent="0.25">
      <c r="A58" s="14" t="s">
        <v>47</v>
      </c>
      <c r="B58" s="15" t="s">
        <v>16</v>
      </c>
      <c r="C58" s="15" t="s">
        <v>75</v>
      </c>
      <c r="D58" s="15" t="s">
        <v>77</v>
      </c>
      <c r="E58" s="16">
        <v>0.01</v>
      </c>
      <c r="F58" s="17" t="s">
        <v>17</v>
      </c>
      <c r="G58" s="18">
        <v>1</v>
      </c>
      <c r="H58" s="12">
        <f t="shared" si="2"/>
        <v>2.4423006472096716E-5</v>
      </c>
      <c r="I58" s="19">
        <v>37.130000000000003</v>
      </c>
      <c r="J58" s="19">
        <v>37.130000000000003</v>
      </c>
      <c r="K58" s="12">
        <f t="shared" si="3"/>
        <v>1.347050884954204E-5</v>
      </c>
    </row>
    <row r="59" spans="1:11" ht="20.100000000000001" customHeight="1" x14ac:dyDescent="0.25">
      <c r="A59" s="14" t="s">
        <v>53</v>
      </c>
      <c r="B59" s="15" t="s">
        <v>54</v>
      </c>
      <c r="C59" s="15" t="s">
        <v>75</v>
      </c>
      <c r="D59" s="15" t="s">
        <v>77</v>
      </c>
      <c r="E59" s="16">
        <v>0.01</v>
      </c>
      <c r="F59" s="17" t="s">
        <v>8</v>
      </c>
      <c r="G59" s="18">
        <v>3</v>
      </c>
      <c r="H59" s="12">
        <f t="shared" si="2"/>
        <v>7.3269019416290142E-5</v>
      </c>
      <c r="I59" s="19">
        <v>121.88</v>
      </c>
      <c r="J59" s="19">
        <v>35.06</v>
      </c>
      <c r="K59" s="12">
        <f t="shared" si="3"/>
        <v>1.271952707419725E-5</v>
      </c>
    </row>
    <row r="60" spans="1:11" ht="20.100000000000001" customHeight="1" x14ac:dyDescent="0.25">
      <c r="A60" s="10" t="s">
        <v>111</v>
      </c>
      <c r="B60" s="3" t="s">
        <v>92</v>
      </c>
      <c r="C60" s="3" t="s">
        <v>75</v>
      </c>
      <c r="D60" s="3" t="s">
        <v>76</v>
      </c>
      <c r="E60" s="20">
        <v>1.4999999999999999E-2</v>
      </c>
      <c r="F60" s="1" t="s">
        <v>17</v>
      </c>
      <c r="G60" s="3">
        <v>3</v>
      </c>
      <c r="H60" s="12">
        <f t="shared" si="2"/>
        <v>7.3269019416290142E-5</v>
      </c>
      <c r="I60" s="13">
        <v>2250</v>
      </c>
      <c r="J60" s="13">
        <v>32.020000000000003</v>
      </c>
      <c r="K60" s="12">
        <f t="shared" si="3"/>
        <v>1.1616635964512149E-5</v>
      </c>
    </row>
    <row r="61" spans="1:11" ht="20.100000000000001" customHeight="1" x14ac:dyDescent="0.25">
      <c r="A61" s="14" t="s">
        <v>46</v>
      </c>
      <c r="B61" s="15" t="s">
        <v>16</v>
      </c>
      <c r="C61" s="15" t="s">
        <v>75</v>
      </c>
      <c r="D61" s="15" t="s">
        <v>77</v>
      </c>
      <c r="E61" s="16">
        <v>0.01</v>
      </c>
      <c r="F61" s="17" t="s">
        <v>8</v>
      </c>
      <c r="G61" s="18">
        <v>1</v>
      </c>
      <c r="H61" s="12">
        <f t="shared" si="2"/>
        <v>2.4423006472096716E-5</v>
      </c>
      <c r="I61" s="19">
        <v>27.17</v>
      </c>
      <c r="J61" s="19">
        <v>27.17</v>
      </c>
      <c r="K61" s="12">
        <f t="shared" si="3"/>
        <v>9.8570892928105899E-6</v>
      </c>
    </row>
    <row r="62" spans="1:11" ht="20.100000000000001" customHeight="1" x14ac:dyDescent="0.25">
      <c r="A62" s="14" t="s">
        <v>63</v>
      </c>
      <c r="B62" s="15" t="s">
        <v>64</v>
      </c>
      <c r="C62" s="15" t="s">
        <v>75</v>
      </c>
      <c r="D62" s="15" t="s">
        <v>77</v>
      </c>
      <c r="E62" s="21">
        <v>1.6E-2</v>
      </c>
      <c r="F62" s="17" t="s">
        <v>17</v>
      </c>
      <c r="G62" s="18">
        <v>1</v>
      </c>
      <c r="H62" s="12">
        <f t="shared" si="2"/>
        <v>2.4423006472096716E-5</v>
      </c>
      <c r="I62" s="19">
        <v>22.19</v>
      </c>
      <c r="J62" s="19">
        <v>22.19</v>
      </c>
      <c r="K62" s="12">
        <f t="shared" si="3"/>
        <v>8.0503795144448651E-6</v>
      </c>
    </row>
    <row r="63" spans="1:11" ht="20.100000000000001" customHeight="1" x14ac:dyDescent="0.25">
      <c r="A63" s="10" t="s">
        <v>112</v>
      </c>
      <c r="B63" s="3" t="s">
        <v>92</v>
      </c>
      <c r="C63" s="3" t="s">
        <v>75</v>
      </c>
      <c r="D63" s="3" t="s">
        <v>76</v>
      </c>
      <c r="E63" s="20">
        <v>1.4999999999999999E-2</v>
      </c>
      <c r="F63" s="1" t="s">
        <v>17</v>
      </c>
      <c r="G63" s="3">
        <v>1</v>
      </c>
      <c r="H63" s="12">
        <f t="shared" si="2"/>
        <v>2.4423006472096716E-5</v>
      </c>
      <c r="I63" s="13">
        <v>22.19</v>
      </c>
      <c r="J63" s="13">
        <v>22.19</v>
      </c>
      <c r="K63" s="12">
        <f t="shared" si="3"/>
        <v>8.0503795144448651E-6</v>
      </c>
    </row>
    <row r="64" spans="1:11" ht="20.100000000000001" customHeight="1" x14ac:dyDescent="0.25">
      <c r="A64" s="14" t="s">
        <v>56</v>
      </c>
      <c r="B64" s="15" t="s">
        <v>54</v>
      </c>
      <c r="C64" s="15" t="s">
        <v>75</v>
      </c>
      <c r="D64" s="15" t="s">
        <v>77</v>
      </c>
      <c r="E64" s="16">
        <v>0.01</v>
      </c>
      <c r="F64" s="17" t="s">
        <v>8</v>
      </c>
      <c r="G64" s="18">
        <v>2</v>
      </c>
      <c r="H64" s="12">
        <f t="shared" si="2"/>
        <v>4.8846012944193433E-5</v>
      </c>
      <c r="I64" s="19">
        <v>65.510000000000005</v>
      </c>
      <c r="J64" s="19">
        <v>17</v>
      </c>
      <c r="K64" s="12">
        <f t="shared" si="3"/>
        <v>6.1674831791601035E-6</v>
      </c>
    </row>
    <row r="65" spans="1:11" ht="20.100000000000001" customHeight="1" x14ac:dyDescent="0.25">
      <c r="A65" s="14" t="s">
        <v>62</v>
      </c>
      <c r="B65" s="15" t="s">
        <v>16</v>
      </c>
      <c r="C65" s="15" t="s">
        <v>75</v>
      </c>
      <c r="D65" s="15" t="s">
        <v>77</v>
      </c>
      <c r="E65" s="16">
        <v>0.01</v>
      </c>
      <c r="F65" s="17" t="s">
        <v>17</v>
      </c>
      <c r="G65" s="18">
        <v>2</v>
      </c>
      <c r="H65" s="12">
        <f t="shared" si="2"/>
        <v>4.8846012944193433E-5</v>
      </c>
      <c r="I65" s="19">
        <v>54.28</v>
      </c>
      <c r="J65" s="19">
        <v>12.06</v>
      </c>
      <c r="K65" s="12">
        <f t="shared" si="3"/>
        <v>4.3752851259218145E-6</v>
      </c>
    </row>
    <row r="66" spans="1:11" ht="20.100000000000001" customHeight="1" x14ac:dyDescent="0.25">
      <c r="A66" s="10" t="s">
        <v>98</v>
      </c>
      <c r="B66" s="3" t="s">
        <v>99</v>
      </c>
      <c r="C66" s="3" t="s">
        <v>100</v>
      </c>
      <c r="D66" s="3"/>
      <c r="E66" s="11">
        <v>0.02</v>
      </c>
      <c r="F66" s="1" t="s">
        <v>17</v>
      </c>
      <c r="G66" s="3">
        <v>1</v>
      </c>
      <c r="H66" s="12">
        <f t="shared" ref="H66:H71" si="4">G66/SUM($G$2:$G$71)</f>
        <v>2.4423006472096716E-5</v>
      </c>
      <c r="I66" s="13">
        <v>3798.61</v>
      </c>
      <c r="J66" s="13">
        <v>3798.61</v>
      </c>
      <c r="K66" s="12">
        <f t="shared" ref="K66:K71" si="5">J66/SUM($J$2:$J$71)</f>
        <v>1.3781096046581978E-3</v>
      </c>
    </row>
    <row r="67" spans="1:11" ht="20.100000000000001" customHeight="1" x14ac:dyDescent="0.25">
      <c r="A67" s="10" t="s">
        <v>84</v>
      </c>
      <c r="B67" s="3" t="s">
        <v>85</v>
      </c>
      <c r="C67" s="3" t="s">
        <v>86</v>
      </c>
      <c r="D67" s="15" t="s">
        <v>76</v>
      </c>
      <c r="E67" s="11">
        <v>1.6E-2</v>
      </c>
      <c r="F67" s="1" t="s">
        <v>17</v>
      </c>
      <c r="G67" s="3">
        <v>78</v>
      </c>
      <c r="H67" s="12">
        <f t="shared" si="4"/>
        <v>1.9049945048235438E-3</v>
      </c>
      <c r="I67" s="13">
        <v>359144.06</v>
      </c>
      <c r="J67" s="13">
        <v>36484.300000000003</v>
      </c>
      <c r="K67" s="12">
        <f t="shared" si="5"/>
        <v>1.3236253326672411E-2</v>
      </c>
    </row>
    <row r="68" spans="1:11" ht="20.100000000000001" customHeight="1" x14ac:dyDescent="0.25">
      <c r="A68" s="10" t="s">
        <v>78</v>
      </c>
      <c r="B68" s="3" t="s">
        <v>79</v>
      </c>
      <c r="C68" s="3" t="s">
        <v>80</v>
      </c>
      <c r="D68" s="3"/>
      <c r="E68" s="20">
        <v>1.4999999999999999E-2</v>
      </c>
      <c r="F68" s="1" t="s">
        <v>17</v>
      </c>
      <c r="G68" s="3">
        <v>33</v>
      </c>
      <c r="H68" s="12">
        <f t="shared" si="4"/>
        <v>8.0595921357919163E-4</v>
      </c>
      <c r="I68" s="13">
        <v>144684.91</v>
      </c>
      <c r="J68" s="13">
        <v>119316.39</v>
      </c>
      <c r="K68" s="12">
        <f t="shared" si="5"/>
        <v>4.3287166371947461E-2</v>
      </c>
    </row>
    <row r="69" spans="1:11" ht="20.100000000000001" customHeight="1" x14ac:dyDescent="0.25">
      <c r="A69" s="10" t="s">
        <v>87</v>
      </c>
      <c r="B69" s="3" t="s">
        <v>88</v>
      </c>
      <c r="C69" s="3" t="s">
        <v>89</v>
      </c>
      <c r="D69" s="3"/>
      <c r="E69" s="20">
        <v>1.4999999999999999E-2</v>
      </c>
      <c r="F69" s="1" t="s">
        <v>17</v>
      </c>
      <c r="G69" s="3">
        <v>8</v>
      </c>
      <c r="H69" s="12">
        <f t="shared" si="4"/>
        <v>1.9538405177677373E-4</v>
      </c>
      <c r="I69" s="13">
        <v>32808</v>
      </c>
      <c r="J69" s="13">
        <v>18027.39</v>
      </c>
      <c r="K69" s="12">
        <f t="shared" si="5"/>
        <v>6.5402132111270035E-3</v>
      </c>
    </row>
    <row r="70" spans="1:11" ht="20.100000000000001" customHeight="1" x14ac:dyDescent="0.25">
      <c r="A70" s="10" t="s">
        <v>113</v>
      </c>
      <c r="B70" s="3" t="s">
        <v>114</v>
      </c>
      <c r="C70" s="3" t="s">
        <v>115</v>
      </c>
      <c r="D70" s="3" t="s">
        <v>110</v>
      </c>
      <c r="E70" s="11">
        <v>0.1</v>
      </c>
      <c r="F70" s="1" t="s">
        <v>17</v>
      </c>
      <c r="G70" s="3">
        <v>1</v>
      </c>
      <c r="H70" s="12">
        <f t="shared" si="4"/>
        <v>2.4423006472096716E-5</v>
      </c>
      <c r="I70" s="13">
        <v>673.62</v>
      </c>
      <c r="J70" s="13">
        <v>0</v>
      </c>
      <c r="K70" s="12">
        <f t="shared" si="5"/>
        <v>0</v>
      </c>
    </row>
    <row r="71" spans="1:11" ht="20.100000000000001" customHeight="1" x14ac:dyDescent="0.25">
      <c r="A71" s="10" t="s">
        <v>107</v>
      </c>
      <c r="B71" s="3" t="s">
        <v>108</v>
      </c>
      <c r="C71" s="3" t="s">
        <v>109</v>
      </c>
      <c r="D71" s="3" t="s">
        <v>110</v>
      </c>
      <c r="E71" s="11">
        <v>0.1</v>
      </c>
      <c r="F71" s="1" t="s">
        <v>17</v>
      </c>
      <c r="G71" s="3">
        <v>4</v>
      </c>
      <c r="H71" s="12">
        <f t="shared" si="4"/>
        <v>9.7692025888386865E-5</v>
      </c>
      <c r="I71" s="13">
        <v>2252.65</v>
      </c>
      <c r="J71" s="13">
        <v>146.71</v>
      </c>
      <c r="K71" s="12">
        <f t="shared" si="5"/>
        <v>5.3225379836151694E-5</v>
      </c>
    </row>
  </sheetData>
  <sortState xmlns:xlrd2="http://schemas.microsoft.com/office/spreadsheetml/2017/richdata2" ref="A2:K71">
    <sortCondition ref="C2:C71"/>
  </sortState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2BFED-084C-4787-9C22-85300F696D1C}">
  <dimension ref="A1:P154"/>
  <sheetViews>
    <sheetView workbookViewId="0">
      <selection sqref="A1:K154"/>
    </sheetView>
  </sheetViews>
  <sheetFormatPr defaultColWidth="8.7109375" defaultRowHeight="15" x14ac:dyDescent="0.25"/>
  <cols>
    <col min="1" max="1" width="11.85546875" style="10" bestFit="1" customWidth="1"/>
    <col min="2" max="2" width="39.28515625" style="3" customWidth="1"/>
    <col min="3" max="3" width="32.5703125" style="3" bestFit="1" customWidth="1"/>
    <col min="4" max="4" width="21.140625" style="3" customWidth="1"/>
    <col min="5" max="5" width="27.42578125" style="1" customWidth="1"/>
    <col min="6" max="6" width="17.85546875" style="1" customWidth="1"/>
    <col min="7" max="7" width="13.28515625" style="3" customWidth="1"/>
    <col min="8" max="8" width="22.85546875" style="3" customWidth="1"/>
    <col min="9" max="9" width="14.140625" style="3" customWidth="1"/>
    <col min="10" max="10" width="13.42578125" style="3" customWidth="1"/>
    <col min="11" max="11" width="21.42578125" style="3" customWidth="1"/>
    <col min="12" max="16384" width="8.7109375" style="3"/>
  </cols>
  <sheetData>
    <row r="1" spans="1:16" s="2" customFormat="1" ht="45" x14ac:dyDescent="0.25">
      <c r="A1" s="32" t="s">
        <v>0</v>
      </c>
      <c r="B1" s="33" t="s">
        <v>1</v>
      </c>
      <c r="C1" s="33" t="s">
        <v>69</v>
      </c>
      <c r="D1" s="33" t="s">
        <v>70</v>
      </c>
      <c r="E1" s="33" t="s">
        <v>367</v>
      </c>
      <c r="F1" s="33" t="s">
        <v>2</v>
      </c>
      <c r="G1" s="33" t="s">
        <v>65</v>
      </c>
      <c r="H1" s="33" t="s">
        <v>67</v>
      </c>
      <c r="I1" s="33" t="s">
        <v>72</v>
      </c>
      <c r="J1" s="33" t="s">
        <v>3</v>
      </c>
      <c r="K1" s="33" t="s">
        <v>68</v>
      </c>
    </row>
    <row r="2" spans="1:16" x14ac:dyDescent="0.25">
      <c r="A2" s="34" t="s">
        <v>123</v>
      </c>
      <c r="B2" s="35" t="s">
        <v>124</v>
      </c>
      <c r="C2" s="35" t="s">
        <v>125</v>
      </c>
      <c r="D2" s="35" t="s">
        <v>126</v>
      </c>
      <c r="E2" s="36">
        <v>0.05</v>
      </c>
      <c r="F2" s="37" t="s">
        <v>17</v>
      </c>
      <c r="G2" s="38">
        <v>9007</v>
      </c>
      <c r="H2" s="39">
        <f t="shared" ref="H2:H33" si="0">G2/SUM($G$2:$G$154)</f>
        <v>0.22198945137280032</v>
      </c>
      <c r="I2" s="40">
        <v>2123984.7799999998</v>
      </c>
      <c r="J2" s="40">
        <v>1485348.17</v>
      </c>
      <c r="K2" s="39">
        <f t="shared" ref="K2:K33" si="1">J2/SUM($J$2:$J$154)</f>
        <v>0.21905216998094143</v>
      </c>
    </row>
    <row r="3" spans="1:16" x14ac:dyDescent="0.25">
      <c r="A3" s="34" t="s">
        <v>128</v>
      </c>
      <c r="B3" s="35" t="s">
        <v>124</v>
      </c>
      <c r="C3" s="35" t="s">
        <v>125</v>
      </c>
      <c r="D3" s="35" t="s">
        <v>126</v>
      </c>
      <c r="E3" s="36">
        <v>0.05</v>
      </c>
      <c r="F3" s="37" t="s">
        <v>17</v>
      </c>
      <c r="G3" s="38">
        <v>6033</v>
      </c>
      <c r="H3" s="39">
        <f t="shared" si="0"/>
        <v>0.14869128013013261</v>
      </c>
      <c r="I3" s="40">
        <v>1077623.1499999999</v>
      </c>
      <c r="J3" s="40">
        <v>637546.19999999995</v>
      </c>
      <c r="K3" s="39">
        <f t="shared" si="1"/>
        <v>9.4022318398994137E-2</v>
      </c>
      <c r="N3" s="22"/>
    </row>
    <row r="4" spans="1:16" x14ac:dyDescent="0.25">
      <c r="A4" s="34" t="s">
        <v>135</v>
      </c>
      <c r="B4" s="35" t="s">
        <v>136</v>
      </c>
      <c r="C4" s="35" t="s">
        <v>125</v>
      </c>
      <c r="D4" s="35" t="s">
        <v>126</v>
      </c>
      <c r="E4" s="43">
        <v>1.7999999999999999E-2</v>
      </c>
      <c r="F4" s="37" t="s">
        <v>17</v>
      </c>
      <c r="G4" s="38">
        <v>1280</v>
      </c>
      <c r="H4" s="39">
        <f t="shared" si="0"/>
        <v>3.1547296298121953E-2</v>
      </c>
      <c r="I4" s="40">
        <v>588583.69999999995</v>
      </c>
      <c r="J4" s="40">
        <v>541002.13</v>
      </c>
      <c r="K4" s="39">
        <f t="shared" si="1"/>
        <v>7.9784452517157226E-2</v>
      </c>
      <c r="N4" s="22"/>
      <c r="P4" s="22"/>
    </row>
    <row r="5" spans="1:16" x14ac:dyDescent="0.25">
      <c r="A5" s="34" t="s">
        <v>127</v>
      </c>
      <c r="B5" s="35" t="s">
        <v>124</v>
      </c>
      <c r="C5" s="35" t="s">
        <v>125</v>
      </c>
      <c r="D5" s="35" t="s">
        <v>126</v>
      </c>
      <c r="E5" s="36">
        <v>0.05</v>
      </c>
      <c r="F5" s="37" t="s">
        <v>17</v>
      </c>
      <c r="G5" s="38">
        <v>6103</v>
      </c>
      <c r="H5" s="39">
        <f t="shared" si="0"/>
        <v>0.15041652289643614</v>
      </c>
      <c r="I5" s="40">
        <v>960320.57</v>
      </c>
      <c r="J5" s="40">
        <v>532393.61</v>
      </c>
      <c r="K5" s="39">
        <f t="shared" si="1"/>
        <v>7.851490843018108E-2</v>
      </c>
    </row>
    <row r="6" spans="1:16" x14ac:dyDescent="0.25">
      <c r="A6" s="34" t="s">
        <v>137</v>
      </c>
      <c r="B6" s="35" t="s">
        <v>138</v>
      </c>
      <c r="C6" s="35" t="s">
        <v>139</v>
      </c>
      <c r="D6" s="35" t="s">
        <v>126</v>
      </c>
      <c r="E6" s="36">
        <v>0.04</v>
      </c>
      <c r="F6" s="37" t="s">
        <v>8</v>
      </c>
      <c r="G6" s="38">
        <v>964</v>
      </c>
      <c r="H6" s="39">
        <f t="shared" si="0"/>
        <v>2.3759057524523095E-2</v>
      </c>
      <c r="I6" s="40">
        <v>2368056.39</v>
      </c>
      <c r="J6" s="40">
        <v>470459.55</v>
      </c>
      <c r="K6" s="39">
        <f t="shared" si="1"/>
        <v>6.9381164226133746E-2</v>
      </c>
    </row>
    <row r="7" spans="1:16" x14ac:dyDescent="0.25">
      <c r="A7" s="34" t="s">
        <v>130</v>
      </c>
      <c r="B7" s="35" t="s">
        <v>131</v>
      </c>
      <c r="C7" s="35" t="s">
        <v>125</v>
      </c>
      <c r="D7" s="35" t="s">
        <v>132</v>
      </c>
      <c r="E7" s="36">
        <v>0.05</v>
      </c>
      <c r="F7" s="37" t="s">
        <v>17</v>
      </c>
      <c r="G7" s="38">
        <v>2951</v>
      </c>
      <c r="H7" s="39">
        <f t="shared" si="0"/>
        <v>7.2731305762310836E-2</v>
      </c>
      <c r="I7" s="40">
        <v>3445532.28</v>
      </c>
      <c r="J7" s="40">
        <v>294148.90000000002</v>
      </c>
      <c r="K7" s="39">
        <f t="shared" si="1"/>
        <v>4.3379697867407717E-2</v>
      </c>
    </row>
    <row r="8" spans="1:16" x14ac:dyDescent="0.25">
      <c r="A8" s="34" t="s">
        <v>129</v>
      </c>
      <c r="B8" s="35" t="s">
        <v>124</v>
      </c>
      <c r="C8" s="35" t="s">
        <v>125</v>
      </c>
      <c r="D8" s="35" t="s">
        <v>126</v>
      </c>
      <c r="E8" s="36">
        <v>0.05</v>
      </c>
      <c r="F8" s="37" t="s">
        <v>17</v>
      </c>
      <c r="G8" s="38">
        <v>3622</v>
      </c>
      <c r="H8" s="39">
        <f t="shared" si="0"/>
        <v>8.9268989993591952E-2</v>
      </c>
      <c r="I8" s="40">
        <v>411846.98</v>
      </c>
      <c r="J8" s="40">
        <v>263023.21999999997</v>
      </c>
      <c r="K8" s="39">
        <f t="shared" si="1"/>
        <v>3.8789428808717996E-2</v>
      </c>
    </row>
    <row r="9" spans="1:16" x14ac:dyDescent="0.25">
      <c r="A9" s="34" t="s">
        <v>162</v>
      </c>
      <c r="B9" s="35" t="s">
        <v>163</v>
      </c>
      <c r="C9" s="35" t="s">
        <v>164</v>
      </c>
      <c r="D9" s="35" t="s">
        <v>126</v>
      </c>
      <c r="E9" s="43">
        <v>2.5000000000000001E-2</v>
      </c>
      <c r="F9" s="37" t="s">
        <v>8</v>
      </c>
      <c r="G9" s="38">
        <v>210</v>
      </c>
      <c r="H9" s="39">
        <f t="shared" si="0"/>
        <v>5.1757282989106325E-3</v>
      </c>
      <c r="I9" s="40">
        <v>238799.74</v>
      </c>
      <c r="J9" s="40">
        <v>217729.19</v>
      </c>
      <c r="K9" s="39">
        <f t="shared" si="1"/>
        <v>3.2109678054602304E-2</v>
      </c>
    </row>
    <row r="10" spans="1:16" x14ac:dyDescent="0.25">
      <c r="A10" s="34" t="s">
        <v>154</v>
      </c>
      <c r="B10" s="35" t="s">
        <v>155</v>
      </c>
      <c r="C10" s="35" t="s">
        <v>139</v>
      </c>
      <c r="D10" s="35" t="s">
        <v>126</v>
      </c>
      <c r="E10" s="36">
        <v>0.04</v>
      </c>
      <c r="F10" s="37" t="s">
        <v>8</v>
      </c>
      <c r="G10" s="38">
        <v>278</v>
      </c>
      <c r="H10" s="39">
        <f t="shared" si="0"/>
        <v>6.8516784147483606E-3</v>
      </c>
      <c r="I10" s="40">
        <v>880249.5</v>
      </c>
      <c r="J10" s="40">
        <v>211452.65</v>
      </c>
      <c r="K10" s="39">
        <f t="shared" si="1"/>
        <v>3.1184043422439141E-2</v>
      </c>
    </row>
    <row r="11" spans="1:16" x14ac:dyDescent="0.25">
      <c r="A11" s="34" t="s">
        <v>166</v>
      </c>
      <c r="B11" s="35" t="s">
        <v>167</v>
      </c>
      <c r="C11" s="35" t="s">
        <v>168</v>
      </c>
      <c r="D11" s="35" t="s">
        <v>77</v>
      </c>
      <c r="E11" s="43">
        <v>2.8000000000000001E-2</v>
      </c>
      <c r="F11" s="37" t="s">
        <v>17</v>
      </c>
      <c r="G11" s="38">
        <v>153</v>
      </c>
      <c r="H11" s="39">
        <f t="shared" si="0"/>
        <v>3.7708877606348894E-3</v>
      </c>
      <c r="I11" s="40">
        <v>264591.8</v>
      </c>
      <c r="J11" s="40">
        <v>210153.24</v>
      </c>
      <c r="K11" s="39">
        <f t="shared" si="1"/>
        <v>3.0992412540236665E-2</v>
      </c>
    </row>
    <row r="12" spans="1:16" x14ac:dyDescent="0.25">
      <c r="A12" s="34" t="s">
        <v>140</v>
      </c>
      <c r="B12" s="35" t="s">
        <v>131</v>
      </c>
      <c r="C12" s="35" t="s">
        <v>125</v>
      </c>
      <c r="D12" s="35" t="s">
        <v>132</v>
      </c>
      <c r="E12" s="36">
        <v>0.05</v>
      </c>
      <c r="F12" s="37" t="s">
        <v>17</v>
      </c>
      <c r="G12" s="38">
        <v>907</v>
      </c>
      <c r="H12" s="39">
        <f t="shared" si="0"/>
        <v>2.2354216986247351E-2</v>
      </c>
      <c r="I12" s="40">
        <v>583028.01</v>
      </c>
      <c r="J12" s="40">
        <v>192647.98</v>
      </c>
      <c r="K12" s="39">
        <f t="shared" si="1"/>
        <v>2.8410819034735142E-2</v>
      </c>
    </row>
    <row r="13" spans="1:16" x14ac:dyDescent="0.25">
      <c r="A13" s="34" t="s">
        <v>171</v>
      </c>
      <c r="B13" s="35" t="s">
        <v>172</v>
      </c>
      <c r="C13" s="35" t="s">
        <v>173</v>
      </c>
      <c r="D13" s="35" t="s">
        <v>126</v>
      </c>
      <c r="E13" s="36">
        <v>0.04</v>
      </c>
      <c r="F13" s="37" t="s">
        <v>8</v>
      </c>
      <c r="G13" s="38">
        <v>145</v>
      </c>
      <c r="H13" s="39">
        <f t="shared" si="0"/>
        <v>3.573717158771627E-3</v>
      </c>
      <c r="I13" s="40">
        <v>201083.75</v>
      </c>
      <c r="J13" s="40">
        <v>178565.29</v>
      </c>
      <c r="K13" s="39">
        <f t="shared" si="1"/>
        <v>2.6333970073680508E-2</v>
      </c>
    </row>
    <row r="14" spans="1:16" x14ac:dyDescent="0.25">
      <c r="A14" s="34" t="s">
        <v>151</v>
      </c>
      <c r="B14" s="35" t="s">
        <v>152</v>
      </c>
      <c r="C14" s="35" t="s">
        <v>153</v>
      </c>
      <c r="D14" s="35" t="s">
        <v>132</v>
      </c>
      <c r="E14" s="36">
        <v>0.04</v>
      </c>
      <c r="F14" s="37" t="s">
        <v>8</v>
      </c>
      <c r="G14" s="38">
        <v>315</v>
      </c>
      <c r="H14" s="39">
        <f t="shared" si="0"/>
        <v>7.7635924483659483E-3</v>
      </c>
      <c r="I14" s="40">
        <v>134167.31</v>
      </c>
      <c r="J14" s="40">
        <v>129888.77</v>
      </c>
      <c r="K14" s="39">
        <f t="shared" si="1"/>
        <v>1.915538558522303E-2</v>
      </c>
    </row>
    <row r="15" spans="1:16" x14ac:dyDescent="0.25">
      <c r="A15" s="34" t="s">
        <v>148</v>
      </c>
      <c r="B15" s="35" t="s">
        <v>131</v>
      </c>
      <c r="C15" s="35" t="s">
        <v>125</v>
      </c>
      <c r="D15" s="35" t="s">
        <v>132</v>
      </c>
      <c r="E15" s="36">
        <v>0.05</v>
      </c>
      <c r="F15" s="37" t="s">
        <v>17</v>
      </c>
      <c r="G15" s="38">
        <v>334</v>
      </c>
      <c r="H15" s="39">
        <f t="shared" si="0"/>
        <v>8.231872627791197E-3</v>
      </c>
      <c r="I15" s="40">
        <v>209238.27</v>
      </c>
      <c r="J15" s="40">
        <v>128479.67999999999</v>
      </c>
      <c r="K15" s="39">
        <f t="shared" si="1"/>
        <v>1.8947579611894604E-2</v>
      </c>
    </row>
    <row r="16" spans="1:16" x14ac:dyDescent="0.25">
      <c r="A16" s="34" t="s">
        <v>146</v>
      </c>
      <c r="B16" s="35" t="s">
        <v>131</v>
      </c>
      <c r="C16" s="35" t="s">
        <v>125</v>
      </c>
      <c r="D16" s="35" t="s">
        <v>132</v>
      </c>
      <c r="E16" s="36">
        <v>0.05</v>
      </c>
      <c r="F16" s="37" t="s">
        <v>17</v>
      </c>
      <c r="G16" s="38">
        <v>388</v>
      </c>
      <c r="H16" s="39">
        <f t="shared" si="0"/>
        <v>9.5627741903682156E-3</v>
      </c>
      <c r="I16" s="40">
        <v>147428.15</v>
      </c>
      <c r="J16" s="40">
        <v>120684.64</v>
      </c>
      <c r="K16" s="39">
        <f t="shared" si="1"/>
        <v>1.7798003733608615E-2</v>
      </c>
    </row>
    <row r="17" spans="1:11" x14ac:dyDescent="0.25">
      <c r="A17" s="34" t="s">
        <v>141</v>
      </c>
      <c r="B17" s="35" t="s">
        <v>142</v>
      </c>
      <c r="C17" s="35" t="s">
        <v>139</v>
      </c>
      <c r="D17" s="35" t="s">
        <v>77</v>
      </c>
      <c r="E17" s="36">
        <v>0.04</v>
      </c>
      <c r="F17" s="37" t="s">
        <v>8</v>
      </c>
      <c r="G17" s="38">
        <v>738</v>
      </c>
      <c r="H17" s="39">
        <f t="shared" si="0"/>
        <v>1.8188988021885937E-2</v>
      </c>
      <c r="I17" s="40">
        <v>468813.17</v>
      </c>
      <c r="J17" s="40">
        <v>107607.8</v>
      </c>
      <c r="K17" s="39">
        <f t="shared" si="1"/>
        <v>1.586949280509441E-2</v>
      </c>
    </row>
    <row r="18" spans="1:11" x14ac:dyDescent="0.25">
      <c r="A18" s="34" t="s">
        <v>180</v>
      </c>
      <c r="B18" s="35" t="s">
        <v>181</v>
      </c>
      <c r="C18" s="35" t="s">
        <v>125</v>
      </c>
      <c r="D18" s="35" t="s">
        <v>126</v>
      </c>
      <c r="E18" s="36">
        <v>0.05</v>
      </c>
      <c r="F18" s="37" t="s">
        <v>17</v>
      </c>
      <c r="G18" s="38">
        <v>87</v>
      </c>
      <c r="H18" s="39">
        <f t="shared" si="0"/>
        <v>2.1442302952629764E-3</v>
      </c>
      <c r="I18" s="40">
        <v>107562.83</v>
      </c>
      <c r="J18" s="40">
        <v>100054.87</v>
      </c>
      <c r="K18" s="39">
        <f t="shared" si="1"/>
        <v>1.4755622172181354E-2</v>
      </c>
    </row>
    <row r="19" spans="1:11" x14ac:dyDescent="0.25">
      <c r="A19" s="34" t="s">
        <v>144</v>
      </c>
      <c r="B19" s="35" t="s">
        <v>131</v>
      </c>
      <c r="C19" s="35" t="s">
        <v>125</v>
      </c>
      <c r="D19" s="35" t="s">
        <v>132</v>
      </c>
      <c r="E19" s="36">
        <v>0.05</v>
      </c>
      <c r="F19" s="37" t="s">
        <v>17</v>
      </c>
      <c r="G19" s="38">
        <v>538</v>
      </c>
      <c r="H19" s="39">
        <f t="shared" si="0"/>
        <v>1.3259722975304382E-2</v>
      </c>
      <c r="I19" s="40">
        <v>348698.99</v>
      </c>
      <c r="J19" s="40">
        <v>95125.33</v>
      </c>
      <c r="K19" s="39">
        <f t="shared" si="1"/>
        <v>1.402863677184397E-2</v>
      </c>
    </row>
    <row r="20" spans="1:11" x14ac:dyDescent="0.25">
      <c r="A20" s="34" t="s">
        <v>159</v>
      </c>
      <c r="B20" s="35" t="s">
        <v>131</v>
      </c>
      <c r="C20" s="35" t="s">
        <v>125</v>
      </c>
      <c r="D20" s="35" t="s">
        <v>132</v>
      </c>
      <c r="E20" s="36">
        <v>0.05</v>
      </c>
      <c r="F20" s="37" t="s">
        <v>17</v>
      </c>
      <c r="G20" s="38">
        <v>229</v>
      </c>
      <c r="H20" s="39">
        <f t="shared" si="0"/>
        <v>5.6440084783358803E-3</v>
      </c>
      <c r="I20" s="40">
        <v>98596.95</v>
      </c>
      <c r="J20" s="40">
        <v>78125.570000000007</v>
      </c>
      <c r="K20" s="39">
        <f t="shared" si="1"/>
        <v>1.1521592031515373E-2</v>
      </c>
    </row>
    <row r="21" spans="1:11" x14ac:dyDescent="0.25">
      <c r="A21" s="34" t="s">
        <v>187</v>
      </c>
      <c r="B21" s="35" t="s">
        <v>188</v>
      </c>
      <c r="C21" s="35" t="s">
        <v>173</v>
      </c>
      <c r="D21" s="35" t="s">
        <v>126</v>
      </c>
      <c r="E21" s="36">
        <v>0.04</v>
      </c>
      <c r="F21" s="37" t="s">
        <v>8</v>
      </c>
      <c r="G21" s="38">
        <v>64</v>
      </c>
      <c r="H21" s="39">
        <f t="shared" si="0"/>
        <v>1.5773648149060974E-3</v>
      </c>
      <c r="I21" s="40">
        <v>101210.6</v>
      </c>
      <c r="J21" s="40">
        <v>62554.58</v>
      </c>
      <c r="K21" s="39">
        <f t="shared" si="1"/>
        <v>9.2252555784590219E-3</v>
      </c>
    </row>
    <row r="22" spans="1:11" x14ac:dyDescent="0.25">
      <c r="A22" s="34" t="s">
        <v>189</v>
      </c>
      <c r="B22" s="35" t="s">
        <v>190</v>
      </c>
      <c r="C22" s="35" t="s">
        <v>191</v>
      </c>
      <c r="D22" s="35" t="s">
        <v>126</v>
      </c>
      <c r="E22" s="36">
        <v>0.04</v>
      </c>
      <c r="F22" s="37" t="s">
        <v>8</v>
      </c>
      <c r="G22" s="38">
        <v>61</v>
      </c>
      <c r="H22" s="39">
        <f t="shared" si="0"/>
        <v>1.5034258392073742E-3</v>
      </c>
      <c r="I22" s="40">
        <v>93830.59</v>
      </c>
      <c r="J22" s="40">
        <v>61737.67</v>
      </c>
      <c r="K22" s="39">
        <f t="shared" si="1"/>
        <v>9.104781529482929E-3</v>
      </c>
    </row>
    <row r="23" spans="1:11" x14ac:dyDescent="0.25">
      <c r="A23" s="34" t="s">
        <v>158</v>
      </c>
      <c r="B23" s="35" t="s">
        <v>124</v>
      </c>
      <c r="C23" s="35" t="s">
        <v>125</v>
      </c>
      <c r="D23" s="35" t="s">
        <v>126</v>
      </c>
      <c r="E23" s="36">
        <v>0.05</v>
      </c>
      <c r="F23" s="37" t="s">
        <v>17</v>
      </c>
      <c r="G23" s="38">
        <v>253</v>
      </c>
      <c r="H23" s="39">
        <f t="shared" si="0"/>
        <v>6.2355202839256664E-3</v>
      </c>
      <c r="I23" s="40">
        <v>75272.31</v>
      </c>
      <c r="J23" s="40">
        <v>46993.35</v>
      </c>
      <c r="K23" s="39">
        <f t="shared" si="1"/>
        <v>6.9303584843504228E-3</v>
      </c>
    </row>
    <row r="24" spans="1:11" x14ac:dyDescent="0.25">
      <c r="A24" s="34" t="s">
        <v>165</v>
      </c>
      <c r="B24" s="35" t="s">
        <v>131</v>
      </c>
      <c r="C24" s="35" t="s">
        <v>125</v>
      </c>
      <c r="D24" s="35" t="s">
        <v>132</v>
      </c>
      <c r="E24" s="36">
        <v>0.05</v>
      </c>
      <c r="F24" s="37" t="s">
        <v>17</v>
      </c>
      <c r="G24" s="38">
        <v>165</v>
      </c>
      <c r="H24" s="39">
        <f t="shared" si="0"/>
        <v>4.0666436634297825E-3</v>
      </c>
      <c r="I24" s="40">
        <v>76056.429999999993</v>
      </c>
      <c r="J24" s="40">
        <v>45434.05</v>
      </c>
      <c r="K24" s="39">
        <f t="shared" si="1"/>
        <v>6.7004002459050346E-3</v>
      </c>
    </row>
    <row r="25" spans="1:11" x14ac:dyDescent="0.25">
      <c r="A25" s="34" t="s">
        <v>147</v>
      </c>
      <c r="B25" s="35" t="s">
        <v>124</v>
      </c>
      <c r="C25" s="35" t="s">
        <v>125</v>
      </c>
      <c r="D25" s="35" t="s">
        <v>126</v>
      </c>
      <c r="E25" s="36">
        <v>0.05</v>
      </c>
      <c r="F25" s="37" t="s">
        <v>17</v>
      </c>
      <c r="G25" s="38">
        <v>338</v>
      </c>
      <c r="H25" s="39">
        <f t="shared" si="0"/>
        <v>8.3304579287228273E-3</v>
      </c>
      <c r="I25" s="40">
        <v>86347.46</v>
      </c>
      <c r="J25" s="40">
        <v>43168.75</v>
      </c>
      <c r="K25" s="39">
        <f t="shared" si="1"/>
        <v>6.3663244442309884E-3</v>
      </c>
    </row>
    <row r="26" spans="1:11" x14ac:dyDescent="0.25">
      <c r="A26" s="34" t="s">
        <v>214</v>
      </c>
      <c r="B26" s="35" t="s">
        <v>215</v>
      </c>
      <c r="C26" s="35" t="s">
        <v>168</v>
      </c>
      <c r="D26" s="35" t="s">
        <v>110</v>
      </c>
      <c r="E26" s="45">
        <v>3.8800000000000001E-2</v>
      </c>
      <c r="F26" s="37" t="s">
        <v>17</v>
      </c>
      <c r="G26" s="38">
        <v>20</v>
      </c>
      <c r="H26" s="39">
        <f t="shared" si="0"/>
        <v>4.9292650465815552E-4</v>
      </c>
      <c r="I26" s="40">
        <v>42287.34</v>
      </c>
      <c r="J26" s="40">
        <v>32553.66</v>
      </c>
      <c r="K26" s="39">
        <f t="shared" si="1"/>
        <v>4.8008608404733651E-3</v>
      </c>
    </row>
    <row r="27" spans="1:11" x14ac:dyDescent="0.25">
      <c r="A27" s="34" t="s">
        <v>169</v>
      </c>
      <c r="B27" s="35" t="s">
        <v>170</v>
      </c>
      <c r="C27" s="35" t="s">
        <v>139</v>
      </c>
      <c r="D27" s="35" t="s">
        <v>126</v>
      </c>
      <c r="E27" s="36">
        <v>0.04</v>
      </c>
      <c r="F27" s="37" t="s">
        <v>8</v>
      </c>
      <c r="G27" s="38">
        <v>146</v>
      </c>
      <c r="H27" s="39">
        <f t="shared" si="0"/>
        <v>3.5983634840045351E-3</v>
      </c>
      <c r="I27" s="40">
        <v>169646.42</v>
      </c>
      <c r="J27" s="40">
        <v>32501.01</v>
      </c>
      <c r="K27" s="39">
        <f t="shared" si="1"/>
        <v>4.7930962658218222E-3</v>
      </c>
    </row>
    <row r="28" spans="1:11" x14ac:dyDescent="0.25">
      <c r="A28" s="34" t="s">
        <v>133</v>
      </c>
      <c r="B28" s="35" t="s">
        <v>134</v>
      </c>
      <c r="C28" s="35" t="s">
        <v>125</v>
      </c>
      <c r="D28" s="35" t="s">
        <v>126</v>
      </c>
      <c r="E28" s="36">
        <v>0.04</v>
      </c>
      <c r="F28" s="37" t="s">
        <v>8</v>
      </c>
      <c r="G28" s="38">
        <v>1284</v>
      </c>
      <c r="H28" s="39">
        <f t="shared" si="0"/>
        <v>3.1645881599053578E-2</v>
      </c>
      <c r="I28" s="40">
        <v>40106.230000000003</v>
      </c>
      <c r="J28" s="40">
        <v>30937.54</v>
      </c>
      <c r="K28" s="39">
        <f t="shared" si="1"/>
        <v>4.5625230553669955E-3</v>
      </c>
    </row>
    <row r="29" spans="1:11" x14ac:dyDescent="0.25">
      <c r="A29" s="34" t="s">
        <v>184</v>
      </c>
      <c r="B29" s="35" t="s">
        <v>131</v>
      </c>
      <c r="C29" s="35" t="s">
        <v>125</v>
      </c>
      <c r="D29" s="35" t="s">
        <v>132</v>
      </c>
      <c r="E29" s="36">
        <v>0.05</v>
      </c>
      <c r="F29" s="37" t="s">
        <v>17</v>
      </c>
      <c r="G29" s="38">
        <v>79</v>
      </c>
      <c r="H29" s="39">
        <f t="shared" si="0"/>
        <v>1.9470596933997141E-3</v>
      </c>
      <c r="I29" s="40">
        <v>43375.37</v>
      </c>
      <c r="J29" s="40">
        <v>30381.64</v>
      </c>
      <c r="K29" s="39">
        <f t="shared" si="1"/>
        <v>4.4805415349720799E-3</v>
      </c>
    </row>
    <row r="30" spans="1:11" x14ac:dyDescent="0.25">
      <c r="A30" s="34" t="s">
        <v>176</v>
      </c>
      <c r="B30" s="35" t="s">
        <v>131</v>
      </c>
      <c r="C30" s="35" t="s">
        <v>125</v>
      </c>
      <c r="D30" s="35" t="s">
        <v>132</v>
      </c>
      <c r="E30" s="36">
        <v>0.05</v>
      </c>
      <c r="F30" s="37" t="s">
        <v>17</v>
      </c>
      <c r="G30" s="38">
        <v>103</v>
      </c>
      <c r="H30" s="39">
        <f t="shared" si="0"/>
        <v>2.5385714989895006E-3</v>
      </c>
      <c r="I30" s="40">
        <v>41855.519999999997</v>
      </c>
      <c r="J30" s="40">
        <v>29622.14</v>
      </c>
      <c r="K30" s="39">
        <f t="shared" si="1"/>
        <v>4.3685340430851607E-3</v>
      </c>
    </row>
    <row r="31" spans="1:11" x14ac:dyDescent="0.25">
      <c r="A31" s="34" t="s">
        <v>183</v>
      </c>
      <c r="B31" s="35" t="s">
        <v>131</v>
      </c>
      <c r="C31" s="35" t="s">
        <v>125</v>
      </c>
      <c r="D31" s="35" t="s">
        <v>132</v>
      </c>
      <c r="E31" s="36">
        <v>0.05</v>
      </c>
      <c r="F31" s="37" t="s">
        <v>17</v>
      </c>
      <c r="G31" s="38">
        <v>82</v>
      </c>
      <c r="H31" s="39">
        <f t="shared" si="0"/>
        <v>2.0209986690984372E-3</v>
      </c>
      <c r="I31" s="40">
        <v>36126.69</v>
      </c>
      <c r="J31" s="40">
        <v>26323.67</v>
      </c>
      <c r="K31" s="39">
        <f t="shared" si="1"/>
        <v>3.882091183619399E-3</v>
      </c>
    </row>
    <row r="32" spans="1:11" x14ac:dyDescent="0.25">
      <c r="A32" s="34" t="s">
        <v>239</v>
      </c>
      <c r="B32" s="35" t="s">
        <v>240</v>
      </c>
      <c r="C32" s="35" t="s">
        <v>139</v>
      </c>
      <c r="D32" s="35" t="s">
        <v>126</v>
      </c>
      <c r="E32" s="36">
        <v>0.05</v>
      </c>
      <c r="F32" s="37" t="s">
        <v>17</v>
      </c>
      <c r="G32" s="38">
        <v>14</v>
      </c>
      <c r="H32" s="39">
        <f t="shared" si="0"/>
        <v>3.4504855326070882E-4</v>
      </c>
      <c r="I32" s="40">
        <v>25378</v>
      </c>
      <c r="J32" s="40">
        <v>25276.25</v>
      </c>
      <c r="K32" s="39">
        <f t="shared" si="1"/>
        <v>3.7276226027738472E-3</v>
      </c>
    </row>
    <row r="33" spans="1:11" x14ac:dyDescent="0.25">
      <c r="A33" s="34" t="s">
        <v>237</v>
      </c>
      <c r="B33" s="35" t="s">
        <v>181</v>
      </c>
      <c r="C33" s="35" t="s">
        <v>125</v>
      </c>
      <c r="D33" s="35" t="s">
        <v>126</v>
      </c>
      <c r="E33" s="36">
        <v>0.05</v>
      </c>
      <c r="F33" s="37" t="s">
        <v>17</v>
      </c>
      <c r="G33" s="38">
        <v>14</v>
      </c>
      <c r="H33" s="39">
        <f t="shared" si="0"/>
        <v>3.4504855326070882E-4</v>
      </c>
      <c r="I33" s="40">
        <v>21685.34</v>
      </c>
      <c r="J33" s="40">
        <v>21284.560000000001</v>
      </c>
      <c r="K33" s="39">
        <f t="shared" si="1"/>
        <v>3.1389469144392909E-3</v>
      </c>
    </row>
    <row r="34" spans="1:11" x14ac:dyDescent="0.25">
      <c r="A34" s="34" t="s">
        <v>143</v>
      </c>
      <c r="B34" s="35" t="s">
        <v>134</v>
      </c>
      <c r="C34" s="35" t="s">
        <v>125</v>
      </c>
      <c r="D34" s="35" t="s">
        <v>126</v>
      </c>
      <c r="E34" s="36">
        <v>0.04</v>
      </c>
      <c r="F34" s="37" t="s">
        <v>8</v>
      </c>
      <c r="G34" s="38">
        <v>731</v>
      </c>
      <c r="H34" s="39">
        <f t="shared" ref="H34:H65" si="2">G34/SUM($G$2:$G$154)</f>
        <v>1.8016463745255583E-2</v>
      </c>
      <c r="I34" s="40">
        <v>23196.35</v>
      </c>
      <c r="J34" s="40">
        <v>19503.61</v>
      </c>
      <c r="K34" s="39">
        <f t="shared" ref="K34:K65" si="3">J34/SUM($J$2:$J$154)</f>
        <v>2.8763007753003726E-3</v>
      </c>
    </row>
    <row r="35" spans="1:11" x14ac:dyDescent="0.25">
      <c r="A35" s="34" t="s">
        <v>222</v>
      </c>
      <c r="B35" s="35" t="s">
        <v>223</v>
      </c>
      <c r="C35" s="35" t="s">
        <v>139</v>
      </c>
      <c r="D35" s="35" t="s">
        <v>126</v>
      </c>
      <c r="E35" s="36">
        <v>0.04</v>
      </c>
      <c r="F35" s="37" t="s">
        <v>8</v>
      </c>
      <c r="G35" s="38">
        <v>18</v>
      </c>
      <c r="H35" s="39">
        <f t="shared" si="2"/>
        <v>4.4363385419233993E-4</v>
      </c>
      <c r="I35" s="40">
        <v>17712.45</v>
      </c>
      <c r="J35" s="40">
        <v>17712.45</v>
      </c>
      <c r="K35" s="39">
        <f t="shared" si="3"/>
        <v>2.6121489133277935E-3</v>
      </c>
    </row>
    <row r="36" spans="1:11" x14ac:dyDescent="0.25">
      <c r="A36" s="34" t="s">
        <v>254</v>
      </c>
      <c r="B36" s="35" t="s">
        <v>255</v>
      </c>
      <c r="C36" s="35" t="s">
        <v>125</v>
      </c>
      <c r="D36" s="35" t="s">
        <v>110</v>
      </c>
      <c r="E36" s="45">
        <v>3.8800000000000001E-2</v>
      </c>
      <c r="F36" s="37" t="s">
        <v>17</v>
      </c>
      <c r="G36" s="38">
        <v>8</v>
      </c>
      <c r="H36" s="39">
        <f t="shared" si="2"/>
        <v>1.9717060186326217E-4</v>
      </c>
      <c r="I36" s="40">
        <v>17678.189999999999</v>
      </c>
      <c r="J36" s="40">
        <v>17678.189999999999</v>
      </c>
      <c r="K36" s="39">
        <f t="shared" si="3"/>
        <v>2.6070964094804649E-3</v>
      </c>
    </row>
    <row r="37" spans="1:11" x14ac:dyDescent="0.25">
      <c r="A37" s="34" t="s">
        <v>149</v>
      </c>
      <c r="B37" s="35" t="s">
        <v>150</v>
      </c>
      <c r="C37" s="35" t="s">
        <v>125</v>
      </c>
      <c r="D37" s="35" t="s">
        <v>126</v>
      </c>
      <c r="E37" s="36">
        <v>0.04</v>
      </c>
      <c r="F37" s="37" t="s">
        <v>8</v>
      </c>
      <c r="G37" s="38">
        <v>315</v>
      </c>
      <c r="H37" s="39">
        <f t="shared" si="2"/>
        <v>7.7635924483659483E-3</v>
      </c>
      <c r="I37" s="40">
        <v>18698.73</v>
      </c>
      <c r="J37" s="40">
        <v>15805.01</v>
      </c>
      <c r="K37" s="39">
        <f t="shared" si="3"/>
        <v>2.3308486232359107E-3</v>
      </c>
    </row>
    <row r="38" spans="1:11" x14ac:dyDescent="0.25">
      <c r="A38" s="34" t="s">
        <v>185</v>
      </c>
      <c r="B38" s="35" t="s">
        <v>186</v>
      </c>
      <c r="C38" s="35" t="s">
        <v>168</v>
      </c>
      <c r="D38" s="35" t="s">
        <v>110</v>
      </c>
      <c r="E38" s="36">
        <v>0.03</v>
      </c>
      <c r="F38" s="37" t="s">
        <v>17</v>
      </c>
      <c r="G38" s="38">
        <v>77</v>
      </c>
      <c r="H38" s="39">
        <f t="shared" si="2"/>
        <v>1.8977670429338985E-3</v>
      </c>
      <c r="I38" s="40">
        <v>24577.68</v>
      </c>
      <c r="J38" s="40">
        <v>15481.01</v>
      </c>
      <c r="K38" s="39">
        <f t="shared" si="3"/>
        <v>2.2830666253802665E-3</v>
      </c>
    </row>
    <row r="39" spans="1:11" x14ac:dyDescent="0.25">
      <c r="A39" s="34" t="s">
        <v>145</v>
      </c>
      <c r="B39" s="35" t="s">
        <v>134</v>
      </c>
      <c r="C39" s="35" t="s">
        <v>125</v>
      </c>
      <c r="D39" s="35" t="s">
        <v>126</v>
      </c>
      <c r="E39" s="36">
        <v>0.04</v>
      </c>
      <c r="F39" s="37" t="s">
        <v>8</v>
      </c>
      <c r="G39" s="38">
        <v>537</v>
      </c>
      <c r="H39" s="39">
        <f t="shared" si="2"/>
        <v>1.3235076650071474E-2</v>
      </c>
      <c r="I39" s="40">
        <v>52301.91</v>
      </c>
      <c r="J39" s="40">
        <v>13988.44</v>
      </c>
      <c r="K39" s="39">
        <f t="shared" si="3"/>
        <v>2.062949413838912E-3</v>
      </c>
    </row>
    <row r="40" spans="1:11" x14ac:dyDescent="0.25">
      <c r="A40" s="34" t="s">
        <v>174</v>
      </c>
      <c r="B40" s="35" t="s">
        <v>175</v>
      </c>
      <c r="C40" s="35" t="s">
        <v>125</v>
      </c>
      <c r="D40" s="35" t="s">
        <v>110</v>
      </c>
      <c r="E40" s="36">
        <v>0.04</v>
      </c>
      <c r="F40" s="37" t="s">
        <v>8</v>
      </c>
      <c r="G40" s="38">
        <v>138</v>
      </c>
      <c r="H40" s="39">
        <f t="shared" si="2"/>
        <v>3.4011928821412727E-3</v>
      </c>
      <c r="I40" s="40">
        <v>18673.41</v>
      </c>
      <c r="J40" s="40">
        <v>13000.19</v>
      </c>
      <c r="K40" s="39">
        <f t="shared" si="3"/>
        <v>1.917206946614096E-3</v>
      </c>
    </row>
    <row r="41" spans="1:11" x14ac:dyDescent="0.25">
      <c r="A41" s="34" t="s">
        <v>195</v>
      </c>
      <c r="B41" s="35" t="s">
        <v>131</v>
      </c>
      <c r="C41" s="35" t="s">
        <v>125</v>
      </c>
      <c r="D41" s="35" t="s">
        <v>132</v>
      </c>
      <c r="E41" s="36">
        <v>0.05</v>
      </c>
      <c r="F41" s="37" t="s">
        <v>17</v>
      </c>
      <c r="G41" s="38">
        <v>40</v>
      </c>
      <c r="H41" s="39">
        <f t="shared" si="2"/>
        <v>9.8585300931631104E-4</v>
      </c>
      <c r="I41" s="40">
        <v>12277.29</v>
      </c>
      <c r="J41" s="40">
        <v>11570.4</v>
      </c>
      <c r="K41" s="39">
        <f t="shared" si="3"/>
        <v>1.7063482345337827E-3</v>
      </c>
    </row>
    <row r="42" spans="1:11" x14ac:dyDescent="0.25">
      <c r="A42" s="34" t="s">
        <v>231</v>
      </c>
      <c r="B42" s="35" t="s">
        <v>232</v>
      </c>
      <c r="C42" s="35" t="s">
        <v>139</v>
      </c>
      <c r="D42" s="35" t="s">
        <v>126</v>
      </c>
      <c r="E42" s="36">
        <v>0.05</v>
      </c>
      <c r="F42" s="37" t="s">
        <v>17</v>
      </c>
      <c r="G42" s="38">
        <v>15</v>
      </c>
      <c r="H42" s="39">
        <f t="shared" si="2"/>
        <v>3.6969487849361661E-4</v>
      </c>
      <c r="I42" s="40">
        <v>66882.66</v>
      </c>
      <c r="J42" s="40">
        <v>10800.05</v>
      </c>
      <c r="K42" s="39">
        <f t="shared" si="3"/>
        <v>1.5927406356199074E-3</v>
      </c>
    </row>
    <row r="43" spans="1:11" x14ac:dyDescent="0.25">
      <c r="A43" s="34" t="s">
        <v>249</v>
      </c>
      <c r="B43" s="35" t="s">
        <v>131</v>
      </c>
      <c r="C43" s="35" t="s">
        <v>125</v>
      </c>
      <c r="D43" s="35" t="s">
        <v>132</v>
      </c>
      <c r="E43" s="36">
        <v>0.05</v>
      </c>
      <c r="F43" s="37" t="s">
        <v>17</v>
      </c>
      <c r="G43" s="38">
        <v>10</v>
      </c>
      <c r="H43" s="39">
        <f t="shared" si="2"/>
        <v>2.4646325232907776E-4</v>
      </c>
      <c r="I43" s="40">
        <v>10804.9</v>
      </c>
      <c r="J43" s="40">
        <v>10478.48</v>
      </c>
      <c r="K43" s="39">
        <f t="shared" si="3"/>
        <v>1.5453170027481806E-3</v>
      </c>
    </row>
    <row r="44" spans="1:11" x14ac:dyDescent="0.25">
      <c r="A44" s="34" t="s">
        <v>252</v>
      </c>
      <c r="B44" s="35" t="s">
        <v>253</v>
      </c>
      <c r="C44" s="35" t="s">
        <v>164</v>
      </c>
      <c r="D44" s="35" t="s">
        <v>126</v>
      </c>
      <c r="E44" s="43">
        <v>2.5000000000000001E-2</v>
      </c>
      <c r="F44" s="37" t="s">
        <v>8</v>
      </c>
      <c r="G44" s="38">
        <v>9</v>
      </c>
      <c r="H44" s="39">
        <f t="shared" si="2"/>
        <v>2.2181692709616997E-4</v>
      </c>
      <c r="I44" s="40">
        <v>10767.73</v>
      </c>
      <c r="J44" s="40">
        <v>9259.44</v>
      </c>
      <c r="K44" s="39">
        <f t="shared" si="3"/>
        <v>1.3655387105693398E-3</v>
      </c>
    </row>
    <row r="45" spans="1:11" x14ac:dyDescent="0.25">
      <c r="A45" s="34" t="s">
        <v>156</v>
      </c>
      <c r="B45" s="35" t="s">
        <v>157</v>
      </c>
      <c r="C45" s="35" t="s">
        <v>125</v>
      </c>
      <c r="D45" s="35" t="s">
        <v>126</v>
      </c>
      <c r="E45" s="36">
        <v>0.04</v>
      </c>
      <c r="F45" s="37" t="s">
        <v>8</v>
      </c>
      <c r="G45" s="38">
        <v>277</v>
      </c>
      <c r="H45" s="39">
        <f t="shared" si="2"/>
        <v>6.8270320895154534E-3</v>
      </c>
      <c r="I45" s="40">
        <v>59357.33</v>
      </c>
      <c r="J45" s="40">
        <v>9213.4699999999993</v>
      </c>
      <c r="K45" s="39">
        <f t="shared" si="3"/>
        <v>1.3587592709353152E-3</v>
      </c>
    </row>
    <row r="46" spans="1:11" x14ac:dyDescent="0.25">
      <c r="A46" s="34" t="s">
        <v>194</v>
      </c>
      <c r="B46" s="35" t="s">
        <v>131</v>
      </c>
      <c r="C46" s="35" t="s">
        <v>125</v>
      </c>
      <c r="D46" s="35" t="s">
        <v>132</v>
      </c>
      <c r="E46" s="36">
        <v>0.05</v>
      </c>
      <c r="F46" s="37" t="s">
        <v>17</v>
      </c>
      <c r="G46" s="38">
        <v>45</v>
      </c>
      <c r="H46" s="39">
        <f t="shared" si="2"/>
        <v>1.1090846354808498E-3</v>
      </c>
      <c r="I46" s="40">
        <v>11933.65</v>
      </c>
      <c r="J46" s="40">
        <v>8954.91</v>
      </c>
      <c r="K46" s="39">
        <f t="shared" si="3"/>
        <v>1.3206280568440949E-3</v>
      </c>
    </row>
    <row r="47" spans="1:11" x14ac:dyDescent="0.25">
      <c r="A47" s="34" t="s">
        <v>210</v>
      </c>
      <c r="B47" s="35" t="s">
        <v>131</v>
      </c>
      <c r="C47" s="35" t="s">
        <v>125</v>
      </c>
      <c r="D47" s="35" t="s">
        <v>132</v>
      </c>
      <c r="E47" s="36">
        <v>0.05</v>
      </c>
      <c r="F47" s="37" t="s">
        <v>17</v>
      </c>
      <c r="G47" s="38">
        <v>26</v>
      </c>
      <c r="H47" s="39">
        <f t="shared" si="2"/>
        <v>6.4080445605560216E-4</v>
      </c>
      <c r="I47" s="40">
        <v>10744.1</v>
      </c>
      <c r="J47" s="40">
        <v>8584.91</v>
      </c>
      <c r="K47" s="39">
        <f t="shared" si="3"/>
        <v>1.2660621950953653E-3</v>
      </c>
    </row>
    <row r="48" spans="1:11" x14ac:dyDescent="0.25">
      <c r="A48" s="34" t="s">
        <v>182</v>
      </c>
      <c r="B48" s="35" t="s">
        <v>161</v>
      </c>
      <c r="C48" s="35" t="s">
        <v>125</v>
      </c>
      <c r="D48" s="35" t="s">
        <v>126</v>
      </c>
      <c r="E48" s="36">
        <v>0.04</v>
      </c>
      <c r="F48" s="37" t="s">
        <v>8</v>
      </c>
      <c r="G48" s="38">
        <v>85</v>
      </c>
      <c r="H48" s="39">
        <f t="shared" si="2"/>
        <v>2.0949376447971608E-3</v>
      </c>
      <c r="I48" s="40">
        <v>8712.48</v>
      </c>
      <c r="J48" s="40">
        <v>8453.82</v>
      </c>
      <c r="K48" s="39">
        <f t="shared" si="3"/>
        <v>1.2467296577530925E-3</v>
      </c>
    </row>
    <row r="49" spans="1:11" x14ac:dyDescent="0.25">
      <c r="A49" s="34" t="s">
        <v>206</v>
      </c>
      <c r="B49" s="35" t="s">
        <v>131</v>
      </c>
      <c r="C49" s="35" t="s">
        <v>125</v>
      </c>
      <c r="D49" s="35" t="s">
        <v>132</v>
      </c>
      <c r="E49" s="36">
        <v>0.05</v>
      </c>
      <c r="F49" s="37" t="s">
        <v>17</v>
      </c>
      <c r="G49" s="38">
        <v>30</v>
      </c>
      <c r="H49" s="39">
        <f t="shared" si="2"/>
        <v>7.3938975698723322E-4</v>
      </c>
      <c r="I49" s="40">
        <v>14356.18</v>
      </c>
      <c r="J49" s="40">
        <v>7641.73</v>
      </c>
      <c r="K49" s="39">
        <f t="shared" si="3"/>
        <v>1.1269664397327527E-3</v>
      </c>
    </row>
    <row r="50" spans="1:11" x14ac:dyDescent="0.25">
      <c r="A50" s="34" t="s">
        <v>193</v>
      </c>
      <c r="B50" s="35" t="s">
        <v>124</v>
      </c>
      <c r="C50" s="35" t="s">
        <v>125</v>
      </c>
      <c r="D50" s="35" t="s">
        <v>126</v>
      </c>
      <c r="E50" s="36">
        <v>0.05</v>
      </c>
      <c r="F50" s="37" t="s">
        <v>17</v>
      </c>
      <c r="G50" s="38">
        <v>46</v>
      </c>
      <c r="H50" s="39">
        <f t="shared" si="2"/>
        <v>1.1337309607137576E-3</v>
      </c>
      <c r="I50" s="40">
        <v>12761.95</v>
      </c>
      <c r="J50" s="40">
        <v>7485.82</v>
      </c>
      <c r="K50" s="39">
        <f t="shared" si="3"/>
        <v>1.1039735653942543E-3</v>
      </c>
    </row>
    <row r="51" spans="1:11" x14ac:dyDescent="0.25">
      <c r="A51" s="34" t="s">
        <v>160</v>
      </c>
      <c r="B51" s="35" t="s">
        <v>161</v>
      </c>
      <c r="C51" s="35" t="s">
        <v>125</v>
      </c>
      <c r="D51" s="35" t="s">
        <v>126</v>
      </c>
      <c r="E51" s="36">
        <v>0.04</v>
      </c>
      <c r="F51" s="37" t="s">
        <v>8</v>
      </c>
      <c r="G51" s="38">
        <v>224</v>
      </c>
      <c r="H51" s="39">
        <f t="shared" si="2"/>
        <v>5.5207768521713411E-3</v>
      </c>
      <c r="I51" s="40">
        <v>8700.5300000000007</v>
      </c>
      <c r="J51" s="40">
        <v>6677.72</v>
      </c>
      <c r="K51" s="39">
        <f t="shared" si="3"/>
        <v>9.8479877382898879E-4</v>
      </c>
    </row>
    <row r="52" spans="1:11" x14ac:dyDescent="0.25">
      <c r="A52" s="34" t="s">
        <v>192</v>
      </c>
      <c r="B52" s="35" t="s">
        <v>124</v>
      </c>
      <c r="C52" s="35" t="s">
        <v>125</v>
      </c>
      <c r="D52" s="35" t="s">
        <v>126</v>
      </c>
      <c r="E52" s="36">
        <v>0.05</v>
      </c>
      <c r="F52" s="37" t="s">
        <v>17</v>
      </c>
      <c r="G52" s="38">
        <v>55</v>
      </c>
      <c r="H52" s="39">
        <f t="shared" si="2"/>
        <v>1.3555478878099275E-3</v>
      </c>
      <c r="I52" s="40">
        <v>7245.98</v>
      </c>
      <c r="J52" s="40">
        <v>5269.85</v>
      </c>
      <c r="K52" s="39">
        <f t="shared" si="3"/>
        <v>7.7717272036903267E-4</v>
      </c>
    </row>
    <row r="53" spans="1:11" x14ac:dyDescent="0.25">
      <c r="A53" s="34" t="s">
        <v>248</v>
      </c>
      <c r="B53" s="35" t="s">
        <v>131</v>
      </c>
      <c r="C53" s="35" t="s">
        <v>125</v>
      </c>
      <c r="D53" s="35" t="s">
        <v>132</v>
      </c>
      <c r="E53" s="36">
        <v>0.05</v>
      </c>
      <c r="F53" s="37" t="s">
        <v>17</v>
      </c>
      <c r="G53" s="38">
        <v>10</v>
      </c>
      <c r="H53" s="39">
        <f t="shared" si="2"/>
        <v>2.4646325232907776E-4</v>
      </c>
      <c r="I53" s="40">
        <v>5584.08</v>
      </c>
      <c r="J53" s="40">
        <v>4776.59</v>
      </c>
      <c r="K53" s="39">
        <f t="shared" si="3"/>
        <v>7.0442905289287499E-4</v>
      </c>
    </row>
    <row r="54" spans="1:11" x14ac:dyDescent="0.25">
      <c r="A54" s="34" t="s">
        <v>360</v>
      </c>
      <c r="B54" s="35" t="s">
        <v>361</v>
      </c>
      <c r="C54" s="35" t="s">
        <v>125</v>
      </c>
      <c r="D54" s="35" t="s">
        <v>126</v>
      </c>
      <c r="E54" s="43">
        <v>3.5000000000000003E-2</v>
      </c>
      <c r="F54" s="37" t="s">
        <v>8</v>
      </c>
      <c r="G54" s="38">
        <v>1</v>
      </c>
      <c r="H54" s="46">
        <f t="shared" si="2"/>
        <v>2.4646325232907772E-5</v>
      </c>
      <c r="I54" s="40">
        <v>4705.05</v>
      </c>
      <c r="J54" s="40">
        <v>4705.05</v>
      </c>
      <c r="K54" s="46">
        <f t="shared" si="3"/>
        <v>6.9387866978610721E-4</v>
      </c>
    </row>
    <row r="55" spans="1:11" x14ac:dyDescent="0.25">
      <c r="A55" s="34" t="s">
        <v>238</v>
      </c>
      <c r="B55" s="35" t="s">
        <v>131</v>
      </c>
      <c r="C55" s="35" t="s">
        <v>125</v>
      </c>
      <c r="D55" s="35" t="s">
        <v>132</v>
      </c>
      <c r="E55" s="36">
        <v>0.05</v>
      </c>
      <c r="F55" s="37" t="s">
        <v>17</v>
      </c>
      <c r="G55" s="38">
        <v>14</v>
      </c>
      <c r="H55" s="39">
        <f t="shared" si="2"/>
        <v>3.4504855326070882E-4</v>
      </c>
      <c r="I55" s="40">
        <v>4079.06</v>
      </c>
      <c r="J55" s="40">
        <v>3824.12</v>
      </c>
      <c r="K55" s="39">
        <f t="shared" si="3"/>
        <v>5.6396325197446322E-4</v>
      </c>
    </row>
    <row r="56" spans="1:11" x14ac:dyDescent="0.25">
      <c r="A56" s="34" t="s">
        <v>211</v>
      </c>
      <c r="B56" s="35" t="s">
        <v>157</v>
      </c>
      <c r="C56" s="35" t="s">
        <v>125</v>
      </c>
      <c r="D56" s="35" t="s">
        <v>126</v>
      </c>
      <c r="E56" s="36">
        <v>0.04</v>
      </c>
      <c r="F56" s="37" t="s">
        <v>8</v>
      </c>
      <c r="G56" s="38">
        <v>23</v>
      </c>
      <c r="H56" s="39">
        <f t="shared" si="2"/>
        <v>5.6686548035687879E-4</v>
      </c>
      <c r="I56" s="40">
        <v>4229.1499999999996</v>
      </c>
      <c r="J56" s="40">
        <v>3526.02</v>
      </c>
      <c r="K56" s="39">
        <f t="shared" si="3"/>
        <v>5.2000086444123003E-4</v>
      </c>
    </row>
    <row r="57" spans="1:11" x14ac:dyDescent="0.25">
      <c r="A57" s="34" t="s">
        <v>330</v>
      </c>
      <c r="B57" s="35" t="s">
        <v>331</v>
      </c>
      <c r="C57" s="35" t="s">
        <v>168</v>
      </c>
      <c r="D57" s="35" t="s">
        <v>77</v>
      </c>
      <c r="E57" s="43">
        <v>2.8000000000000001E-2</v>
      </c>
      <c r="F57" s="37" t="s">
        <v>8</v>
      </c>
      <c r="G57" s="38">
        <v>2</v>
      </c>
      <c r="H57" s="39">
        <f t="shared" si="2"/>
        <v>4.9292650465815544E-5</v>
      </c>
      <c r="I57" s="40">
        <v>5715</v>
      </c>
      <c r="J57" s="40">
        <v>3479.1</v>
      </c>
      <c r="K57" s="39">
        <f t="shared" si="3"/>
        <v>5.1308132327028302E-4</v>
      </c>
    </row>
    <row r="58" spans="1:11" x14ac:dyDescent="0.25">
      <c r="A58" s="34" t="s">
        <v>228</v>
      </c>
      <c r="B58" s="35" t="s">
        <v>186</v>
      </c>
      <c r="C58" s="35" t="s">
        <v>168</v>
      </c>
      <c r="D58" s="35" t="s">
        <v>110</v>
      </c>
      <c r="E58" s="36">
        <v>0.03</v>
      </c>
      <c r="F58" s="37" t="s">
        <v>17</v>
      </c>
      <c r="G58" s="38">
        <v>16</v>
      </c>
      <c r="H58" s="39">
        <f t="shared" si="2"/>
        <v>3.9434120372652435E-4</v>
      </c>
      <c r="I58" s="40">
        <v>5240.6000000000004</v>
      </c>
      <c r="J58" s="40">
        <v>3253.92</v>
      </c>
      <c r="K58" s="39">
        <f t="shared" si="3"/>
        <v>4.7987283476061036E-4</v>
      </c>
    </row>
    <row r="59" spans="1:11" x14ac:dyDescent="0.25">
      <c r="A59" s="34" t="s">
        <v>177</v>
      </c>
      <c r="B59" s="35" t="s">
        <v>178</v>
      </c>
      <c r="C59" s="35" t="s">
        <v>125</v>
      </c>
      <c r="D59" s="35" t="s">
        <v>110</v>
      </c>
      <c r="E59" s="36">
        <v>0.04</v>
      </c>
      <c r="F59" s="37" t="s">
        <v>8</v>
      </c>
      <c r="G59" s="38">
        <v>96</v>
      </c>
      <c r="H59" s="39">
        <f t="shared" si="2"/>
        <v>2.3660472223591463E-3</v>
      </c>
      <c r="I59" s="40">
        <v>3370.49</v>
      </c>
      <c r="J59" s="40">
        <v>2871.5</v>
      </c>
      <c r="K59" s="39">
        <f t="shared" si="3"/>
        <v>4.2347532976074782E-4</v>
      </c>
    </row>
    <row r="60" spans="1:11" x14ac:dyDescent="0.25">
      <c r="A60" s="34" t="s">
        <v>365</v>
      </c>
      <c r="B60" s="35" t="s">
        <v>366</v>
      </c>
      <c r="C60" s="35" t="s">
        <v>139</v>
      </c>
      <c r="D60" s="35" t="s">
        <v>126</v>
      </c>
      <c r="E60" s="36">
        <v>0.04</v>
      </c>
      <c r="F60" s="37" t="s">
        <v>8</v>
      </c>
      <c r="G60" s="38">
        <v>1</v>
      </c>
      <c r="H60" s="39">
        <f t="shared" si="2"/>
        <v>2.4646325232907772E-5</v>
      </c>
      <c r="I60" s="40">
        <v>2817.55</v>
      </c>
      <c r="J60" s="40">
        <v>2817.55</v>
      </c>
      <c r="K60" s="39">
        <f t="shared" si="3"/>
        <v>4.1551903721657503E-4</v>
      </c>
    </row>
    <row r="61" spans="1:11" x14ac:dyDescent="0.25">
      <c r="A61" s="34" t="s">
        <v>332</v>
      </c>
      <c r="B61" s="35" t="s">
        <v>333</v>
      </c>
      <c r="C61" s="35" t="s">
        <v>125</v>
      </c>
      <c r="D61" s="35" t="s">
        <v>126</v>
      </c>
      <c r="E61" s="36">
        <v>0.05</v>
      </c>
      <c r="F61" s="37" t="s">
        <v>17</v>
      </c>
      <c r="G61" s="38">
        <v>2</v>
      </c>
      <c r="H61" s="39">
        <f t="shared" si="2"/>
        <v>4.9292650465815544E-5</v>
      </c>
      <c r="I61" s="40">
        <v>2669.18</v>
      </c>
      <c r="J61" s="40">
        <v>2669.18</v>
      </c>
      <c r="K61" s="39">
        <f t="shared" si="3"/>
        <v>3.9363812665533447E-4</v>
      </c>
    </row>
    <row r="62" spans="1:11" x14ac:dyDescent="0.25">
      <c r="A62" s="34" t="s">
        <v>207</v>
      </c>
      <c r="B62" s="35" t="s">
        <v>208</v>
      </c>
      <c r="C62" s="35" t="s">
        <v>125</v>
      </c>
      <c r="D62" s="35" t="s">
        <v>126</v>
      </c>
      <c r="E62" s="36">
        <v>0.04</v>
      </c>
      <c r="F62" s="37" t="s">
        <v>8</v>
      </c>
      <c r="G62" s="38">
        <v>28</v>
      </c>
      <c r="H62" s="39">
        <f t="shared" si="2"/>
        <v>6.9009710652141764E-4</v>
      </c>
      <c r="I62" s="40">
        <v>2409.23</v>
      </c>
      <c r="J62" s="40">
        <v>2390.62</v>
      </c>
      <c r="K62" s="39">
        <f t="shared" si="3"/>
        <v>3.5255740652364231E-4</v>
      </c>
    </row>
    <row r="63" spans="1:11" x14ac:dyDescent="0.25">
      <c r="A63" s="34" t="s">
        <v>209</v>
      </c>
      <c r="B63" s="35" t="s">
        <v>124</v>
      </c>
      <c r="C63" s="35" t="s">
        <v>125</v>
      </c>
      <c r="D63" s="35" t="s">
        <v>126</v>
      </c>
      <c r="E63" s="36">
        <v>0.05</v>
      </c>
      <c r="F63" s="37" t="s">
        <v>17</v>
      </c>
      <c r="G63" s="38">
        <v>27</v>
      </c>
      <c r="H63" s="39">
        <f t="shared" si="2"/>
        <v>6.6545078128850985E-4</v>
      </c>
      <c r="I63" s="40">
        <v>4172.12</v>
      </c>
      <c r="J63" s="40">
        <v>2358.29</v>
      </c>
      <c r="K63" s="39">
        <f t="shared" si="3"/>
        <v>3.477895300092196E-4</v>
      </c>
    </row>
    <row r="64" spans="1:11" x14ac:dyDescent="0.25">
      <c r="A64" s="34" t="s">
        <v>300</v>
      </c>
      <c r="B64" s="35" t="s">
        <v>157</v>
      </c>
      <c r="C64" s="35" t="s">
        <v>125</v>
      </c>
      <c r="D64" s="35" t="s">
        <v>126</v>
      </c>
      <c r="E64" s="36">
        <v>0.04</v>
      </c>
      <c r="F64" s="37" t="s">
        <v>8</v>
      </c>
      <c r="G64" s="38">
        <v>3</v>
      </c>
      <c r="H64" s="39">
        <f t="shared" si="2"/>
        <v>7.3938975698723322E-5</v>
      </c>
      <c r="I64" s="40">
        <v>2313.79</v>
      </c>
      <c r="J64" s="40">
        <v>2313.79</v>
      </c>
      <c r="K64" s="39">
        <f t="shared" si="3"/>
        <v>3.412268790691697E-4</v>
      </c>
    </row>
    <row r="65" spans="1:11" x14ac:dyDescent="0.25">
      <c r="A65" s="34" t="s">
        <v>216</v>
      </c>
      <c r="B65" s="35" t="s">
        <v>124</v>
      </c>
      <c r="C65" s="35" t="s">
        <v>125</v>
      </c>
      <c r="D65" s="35" t="s">
        <v>126</v>
      </c>
      <c r="E65" s="36">
        <v>0.05</v>
      </c>
      <c r="F65" s="37" t="s">
        <v>17</v>
      </c>
      <c r="G65" s="38">
        <v>20</v>
      </c>
      <c r="H65" s="39">
        <f t="shared" si="2"/>
        <v>4.9292650465815552E-4</v>
      </c>
      <c r="I65" s="40">
        <v>2455.39</v>
      </c>
      <c r="J65" s="40">
        <v>1914.18</v>
      </c>
      <c r="K65" s="39">
        <f t="shared" si="3"/>
        <v>2.8229427362752162E-4</v>
      </c>
    </row>
    <row r="66" spans="1:11" x14ac:dyDescent="0.25">
      <c r="A66" s="34" t="s">
        <v>354</v>
      </c>
      <c r="B66" s="35" t="s">
        <v>355</v>
      </c>
      <c r="C66" s="35" t="s">
        <v>168</v>
      </c>
      <c r="D66" s="35" t="s">
        <v>77</v>
      </c>
      <c r="E66" s="43">
        <v>2.8000000000000001E-2</v>
      </c>
      <c r="F66" s="37" t="s">
        <v>17</v>
      </c>
      <c r="G66" s="38">
        <v>1</v>
      </c>
      <c r="H66" s="39">
        <f t="shared" ref="H66:H97" si="4">G66/SUM($G$2:$G$154)</f>
        <v>2.4646325232907772E-5</v>
      </c>
      <c r="I66" s="40">
        <v>2857.5</v>
      </c>
      <c r="J66" s="40">
        <v>1902.25</v>
      </c>
      <c r="K66" s="39">
        <f t="shared" ref="K66:K97" si="5">J66/SUM($J$2:$J$154)</f>
        <v>2.8053489327438017E-4</v>
      </c>
    </row>
    <row r="67" spans="1:11" x14ac:dyDescent="0.25">
      <c r="A67" s="34" t="s">
        <v>251</v>
      </c>
      <c r="B67" s="35" t="s">
        <v>131</v>
      </c>
      <c r="C67" s="35" t="s">
        <v>125</v>
      </c>
      <c r="D67" s="35" t="s">
        <v>132</v>
      </c>
      <c r="E67" s="36">
        <v>0.05</v>
      </c>
      <c r="F67" s="37" t="s">
        <v>17</v>
      </c>
      <c r="G67" s="38">
        <v>9</v>
      </c>
      <c r="H67" s="39">
        <f t="shared" si="4"/>
        <v>2.2181692709616997E-4</v>
      </c>
      <c r="I67" s="40">
        <v>5874.43</v>
      </c>
      <c r="J67" s="40">
        <v>1756.72</v>
      </c>
      <c r="K67" s="39">
        <f t="shared" si="5"/>
        <v>2.5907281257088661E-4</v>
      </c>
    </row>
    <row r="68" spans="1:11" x14ac:dyDescent="0.25">
      <c r="A68" s="34" t="s">
        <v>179</v>
      </c>
      <c r="B68" s="35" t="s">
        <v>134</v>
      </c>
      <c r="C68" s="35" t="s">
        <v>125</v>
      </c>
      <c r="D68" s="35" t="s">
        <v>126</v>
      </c>
      <c r="E68" s="36">
        <v>0.04</v>
      </c>
      <c r="F68" s="37" t="s">
        <v>8</v>
      </c>
      <c r="G68" s="38">
        <v>93</v>
      </c>
      <c r="H68" s="39">
        <f t="shared" si="4"/>
        <v>2.2921082466604227E-3</v>
      </c>
      <c r="I68" s="40">
        <v>11571.2</v>
      </c>
      <c r="J68" s="40">
        <v>1711.88</v>
      </c>
      <c r="K68" s="39">
        <f t="shared" si="5"/>
        <v>2.5246002002814871E-4</v>
      </c>
    </row>
    <row r="69" spans="1:11" x14ac:dyDescent="0.25">
      <c r="A69" s="34" t="s">
        <v>336</v>
      </c>
      <c r="B69" s="35" t="s">
        <v>337</v>
      </c>
      <c r="C69" s="35" t="s">
        <v>125</v>
      </c>
      <c r="D69" s="35" t="s">
        <v>126</v>
      </c>
      <c r="E69" s="36">
        <v>0.04</v>
      </c>
      <c r="F69" s="37" t="s">
        <v>8</v>
      </c>
      <c r="G69" s="38">
        <v>2</v>
      </c>
      <c r="H69" s="39">
        <f t="shared" si="4"/>
        <v>4.9292650465815544E-5</v>
      </c>
      <c r="I69" s="40">
        <v>1625.82</v>
      </c>
      <c r="J69" s="40">
        <v>1625.82</v>
      </c>
      <c r="K69" s="39">
        <f t="shared" si="5"/>
        <v>2.3976829553599827E-4</v>
      </c>
    </row>
    <row r="70" spans="1:11" x14ac:dyDescent="0.25">
      <c r="A70" s="34" t="s">
        <v>302</v>
      </c>
      <c r="B70" s="35" t="s">
        <v>303</v>
      </c>
      <c r="C70" s="35" t="s">
        <v>125</v>
      </c>
      <c r="D70" s="35" t="s">
        <v>126</v>
      </c>
      <c r="E70" s="36">
        <v>0.05</v>
      </c>
      <c r="F70" s="37" t="s">
        <v>17</v>
      </c>
      <c r="G70" s="38">
        <v>3</v>
      </c>
      <c r="H70" s="39">
        <f t="shared" si="4"/>
        <v>7.3938975698723322E-5</v>
      </c>
      <c r="I70" s="40">
        <v>4815</v>
      </c>
      <c r="J70" s="40">
        <v>1605</v>
      </c>
      <c r="K70" s="39">
        <f t="shared" si="5"/>
        <v>2.3669785974786707E-4</v>
      </c>
    </row>
    <row r="71" spans="1:11" x14ac:dyDescent="0.25">
      <c r="A71" s="34" t="s">
        <v>274</v>
      </c>
      <c r="B71" s="35" t="s">
        <v>275</v>
      </c>
      <c r="C71" s="35" t="s">
        <v>125</v>
      </c>
      <c r="D71" s="35" t="s">
        <v>126</v>
      </c>
      <c r="E71" s="36">
        <v>0.05</v>
      </c>
      <c r="F71" s="37" t="s">
        <v>17</v>
      </c>
      <c r="G71" s="38">
        <v>5</v>
      </c>
      <c r="H71" s="39">
        <f t="shared" si="4"/>
        <v>1.2323162616453888E-4</v>
      </c>
      <c r="I71" s="40">
        <v>2095.1799999999998</v>
      </c>
      <c r="J71" s="40">
        <v>1573.1</v>
      </c>
      <c r="K71" s="39">
        <f t="shared" si="5"/>
        <v>2.3199339761331442E-4</v>
      </c>
    </row>
    <row r="72" spans="1:11" x14ac:dyDescent="0.25">
      <c r="A72" s="34" t="s">
        <v>323</v>
      </c>
      <c r="B72" s="35" t="s">
        <v>324</v>
      </c>
      <c r="C72" s="35" t="s">
        <v>125</v>
      </c>
      <c r="D72" s="35" t="s">
        <v>126</v>
      </c>
      <c r="E72" s="43">
        <v>3.5000000000000003E-2</v>
      </c>
      <c r="F72" s="37" t="s">
        <v>8</v>
      </c>
      <c r="G72" s="38">
        <v>2</v>
      </c>
      <c r="H72" s="46">
        <f t="shared" si="4"/>
        <v>4.9292650465815544E-5</v>
      </c>
      <c r="I72" s="40">
        <v>1547.56</v>
      </c>
      <c r="J72" s="40">
        <v>1547.56</v>
      </c>
      <c r="K72" s="46">
        <f t="shared" si="5"/>
        <v>2.2822687839963186E-4</v>
      </c>
    </row>
    <row r="73" spans="1:11" x14ac:dyDescent="0.25">
      <c r="A73" s="34" t="s">
        <v>213</v>
      </c>
      <c r="B73" s="35" t="s">
        <v>175</v>
      </c>
      <c r="C73" s="35" t="s">
        <v>125</v>
      </c>
      <c r="D73" s="35" t="s">
        <v>110</v>
      </c>
      <c r="E73" s="36">
        <v>0.04</v>
      </c>
      <c r="F73" s="37" t="s">
        <v>8</v>
      </c>
      <c r="G73" s="38">
        <v>20</v>
      </c>
      <c r="H73" s="39">
        <f t="shared" si="4"/>
        <v>4.9292650465815552E-4</v>
      </c>
      <c r="I73" s="40">
        <v>1818.14</v>
      </c>
      <c r="J73" s="40">
        <v>1387.61</v>
      </c>
      <c r="K73" s="39">
        <f t="shared" si="5"/>
        <v>2.0463820384095813E-4</v>
      </c>
    </row>
    <row r="74" spans="1:11" x14ac:dyDescent="0.25">
      <c r="A74" s="34" t="s">
        <v>352</v>
      </c>
      <c r="B74" s="35" t="s">
        <v>223</v>
      </c>
      <c r="C74" s="35" t="s">
        <v>139</v>
      </c>
      <c r="D74" s="35" t="s">
        <v>126</v>
      </c>
      <c r="E74" s="36">
        <v>0.04</v>
      </c>
      <c r="F74" s="37" t="s">
        <v>8</v>
      </c>
      <c r="G74" s="38">
        <v>1</v>
      </c>
      <c r="H74" s="39">
        <f t="shared" si="4"/>
        <v>2.4646325232907772E-5</v>
      </c>
      <c r="I74" s="40">
        <v>1345.87</v>
      </c>
      <c r="J74" s="40">
        <v>1345.87</v>
      </c>
      <c r="K74" s="39">
        <f t="shared" si="5"/>
        <v>1.9848258473449334E-4</v>
      </c>
    </row>
    <row r="75" spans="1:11" x14ac:dyDescent="0.25">
      <c r="A75" s="34" t="s">
        <v>267</v>
      </c>
      <c r="B75" s="35" t="s">
        <v>186</v>
      </c>
      <c r="C75" s="35" t="s">
        <v>168</v>
      </c>
      <c r="D75" s="35" t="s">
        <v>110</v>
      </c>
      <c r="E75" s="36">
        <v>0.03</v>
      </c>
      <c r="F75" s="37" t="s">
        <v>17</v>
      </c>
      <c r="G75" s="38">
        <v>5</v>
      </c>
      <c r="H75" s="39">
        <f t="shared" si="4"/>
        <v>1.2323162616453888E-4</v>
      </c>
      <c r="I75" s="40">
        <v>2209.61</v>
      </c>
      <c r="J75" s="40">
        <v>1280.73</v>
      </c>
      <c r="K75" s="39">
        <f t="shared" si="5"/>
        <v>1.8887604356067651E-4</v>
      </c>
    </row>
    <row r="76" spans="1:11" x14ac:dyDescent="0.25">
      <c r="A76" s="34" t="s">
        <v>199</v>
      </c>
      <c r="B76" s="35" t="s">
        <v>175</v>
      </c>
      <c r="C76" s="35" t="s">
        <v>125</v>
      </c>
      <c r="D76" s="35" t="s">
        <v>110</v>
      </c>
      <c r="E76" s="36">
        <v>0.04</v>
      </c>
      <c r="F76" s="37" t="s">
        <v>8</v>
      </c>
      <c r="G76" s="38">
        <v>37</v>
      </c>
      <c r="H76" s="39">
        <f t="shared" si="4"/>
        <v>9.1191403361758766E-4</v>
      </c>
      <c r="I76" s="40">
        <v>1377.78</v>
      </c>
      <c r="J76" s="40">
        <v>1238.07</v>
      </c>
      <c r="K76" s="39">
        <f t="shared" si="5"/>
        <v>1.8258474717635002E-4</v>
      </c>
    </row>
    <row r="77" spans="1:11" x14ac:dyDescent="0.25">
      <c r="A77" s="34" t="s">
        <v>230</v>
      </c>
      <c r="B77" s="35" t="s">
        <v>131</v>
      </c>
      <c r="C77" s="35" t="s">
        <v>125</v>
      </c>
      <c r="D77" s="35" t="s">
        <v>132</v>
      </c>
      <c r="E77" s="36">
        <v>0.05</v>
      </c>
      <c r="F77" s="37" t="s">
        <v>17</v>
      </c>
      <c r="G77" s="38">
        <v>15</v>
      </c>
      <c r="H77" s="39">
        <f t="shared" si="4"/>
        <v>3.6969487849361661E-4</v>
      </c>
      <c r="I77" s="40">
        <v>11559.12</v>
      </c>
      <c r="J77" s="40">
        <v>1161.68</v>
      </c>
      <c r="K77" s="39">
        <f t="shared" si="5"/>
        <v>1.7131910885476775E-4</v>
      </c>
    </row>
    <row r="78" spans="1:11" x14ac:dyDescent="0.25">
      <c r="A78" s="34" t="s">
        <v>198</v>
      </c>
      <c r="B78" s="35" t="s">
        <v>175</v>
      </c>
      <c r="C78" s="35" t="s">
        <v>125</v>
      </c>
      <c r="D78" s="35" t="s">
        <v>110</v>
      </c>
      <c r="E78" s="36">
        <v>0.04</v>
      </c>
      <c r="F78" s="37" t="s">
        <v>8</v>
      </c>
      <c r="G78" s="38">
        <v>37</v>
      </c>
      <c r="H78" s="39">
        <f t="shared" si="4"/>
        <v>9.1191403361758766E-4</v>
      </c>
      <c r="I78" s="40">
        <v>1282.4100000000001</v>
      </c>
      <c r="J78" s="40">
        <v>1102.3399999999999</v>
      </c>
      <c r="K78" s="39">
        <f t="shared" si="5"/>
        <v>1.625679244326877E-4</v>
      </c>
    </row>
    <row r="79" spans="1:11" x14ac:dyDescent="0.25">
      <c r="A79" s="34" t="s">
        <v>200</v>
      </c>
      <c r="B79" s="35" t="s">
        <v>201</v>
      </c>
      <c r="C79" s="35" t="s">
        <v>202</v>
      </c>
      <c r="D79" s="35" t="s">
        <v>203</v>
      </c>
      <c r="E79" s="43">
        <v>2.5000000000000001E-2</v>
      </c>
      <c r="F79" s="37" t="s">
        <v>17</v>
      </c>
      <c r="G79" s="38">
        <v>34</v>
      </c>
      <c r="H79" s="39">
        <f t="shared" si="4"/>
        <v>8.3797505791886428E-4</v>
      </c>
      <c r="I79" s="40">
        <v>1636.01</v>
      </c>
      <c r="J79" s="40">
        <v>1064.72</v>
      </c>
      <c r="K79" s="39">
        <f t="shared" si="5"/>
        <v>1.5701990357056014E-4</v>
      </c>
    </row>
    <row r="80" spans="1:11" x14ac:dyDescent="0.25">
      <c r="A80" s="34" t="s">
        <v>196</v>
      </c>
      <c r="B80" s="35" t="s">
        <v>197</v>
      </c>
      <c r="C80" s="35" t="s">
        <v>125</v>
      </c>
      <c r="D80" s="35" t="s">
        <v>110</v>
      </c>
      <c r="E80" s="36">
        <v>0.04</v>
      </c>
      <c r="F80" s="37" t="s">
        <v>8</v>
      </c>
      <c r="G80" s="38">
        <v>39</v>
      </c>
      <c r="H80" s="39">
        <f t="shared" si="4"/>
        <v>9.6120668408340314E-4</v>
      </c>
      <c r="I80" s="40">
        <v>1596.92</v>
      </c>
      <c r="J80" s="40">
        <v>1031.4000000000001</v>
      </c>
      <c r="K80" s="39">
        <f t="shared" si="5"/>
        <v>1.5210602650713402E-4</v>
      </c>
    </row>
    <row r="81" spans="1:11" x14ac:dyDescent="0.25">
      <c r="A81" s="34" t="s">
        <v>219</v>
      </c>
      <c r="B81" s="35" t="s">
        <v>186</v>
      </c>
      <c r="C81" s="35" t="s">
        <v>168</v>
      </c>
      <c r="D81" s="35" t="s">
        <v>110</v>
      </c>
      <c r="E81" s="36">
        <v>0.03</v>
      </c>
      <c r="F81" s="37" t="s">
        <v>17</v>
      </c>
      <c r="G81" s="38">
        <v>19</v>
      </c>
      <c r="H81" s="39">
        <f t="shared" si="4"/>
        <v>4.6828017942524767E-4</v>
      </c>
      <c r="I81" s="40">
        <v>2451.4699999999998</v>
      </c>
      <c r="J81" s="40">
        <v>1018.97</v>
      </c>
      <c r="K81" s="39">
        <f t="shared" si="5"/>
        <v>1.5027290850298076E-4</v>
      </c>
    </row>
    <row r="82" spans="1:11" x14ac:dyDescent="0.25">
      <c r="A82" s="34" t="s">
        <v>319</v>
      </c>
      <c r="B82" s="35" t="s">
        <v>320</v>
      </c>
      <c r="C82" s="35" t="s">
        <v>125</v>
      </c>
      <c r="D82" s="35" t="s">
        <v>126</v>
      </c>
      <c r="E82" s="36">
        <v>0.05</v>
      </c>
      <c r="F82" s="37" t="s">
        <v>17</v>
      </c>
      <c r="G82" s="38">
        <v>2</v>
      </c>
      <c r="H82" s="39">
        <f t="shared" si="4"/>
        <v>4.9292650465815544E-5</v>
      </c>
      <c r="I82" s="40">
        <v>939.31</v>
      </c>
      <c r="J82" s="40">
        <v>939.31</v>
      </c>
      <c r="K82" s="39">
        <f t="shared" si="5"/>
        <v>1.3852502594378132E-4</v>
      </c>
    </row>
    <row r="83" spans="1:11" x14ac:dyDescent="0.25">
      <c r="A83" s="34" t="s">
        <v>348</v>
      </c>
      <c r="B83" s="35" t="s">
        <v>349</v>
      </c>
      <c r="C83" s="35" t="s">
        <v>139</v>
      </c>
      <c r="D83" s="35" t="s">
        <v>126</v>
      </c>
      <c r="E83" s="36">
        <v>0.04</v>
      </c>
      <c r="F83" s="37" t="s">
        <v>8</v>
      </c>
      <c r="G83" s="38">
        <v>1</v>
      </c>
      <c r="H83" s="39">
        <f t="shared" si="4"/>
        <v>2.4646325232907772E-5</v>
      </c>
      <c r="I83" s="40">
        <v>1612.8</v>
      </c>
      <c r="J83" s="40">
        <v>908.53</v>
      </c>
      <c r="K83" s="39">
        <f t="shared" si="5"/>
        <v>1.3398573614749511E-4</v>
      </c>
    </row>
    <row r="84" spans="1:11" x14ac:dyDescent="0.25">
      <c r="A84" s="34" t="s">
        <v>317</v>
      </c>
      <c r="B84" s="35" t="s">
        <v>152</v>
      </c>
      <c r="C84" s="35" t="s">
        <v>153</v>
      </c>
      <c r="D84" s="35" t="s">
        <v>132</v>
      </c>
      <c r="E84" s="36">
        <v>0.04</v>
      </c>
      <c r="F84" s="37" t="s">
        <v>8</v>
      </c>
      <c r="G84" s="38">
        <v>2</v>
      </c>
      <c r="H84" s="39">
        <f t="shared" si="4"/>
        <v>4.9292650465815544E-5</v>
      </c>
      <c r="I84" s="40">
        <v>1347.99</v>
      </c>
      <c r="J84" s="40">
        <v>861.99</v>
      </c>
      <c r="K84" s="39">
        <f t="shared" si="5"/>
        <v>1.2712223559131709E-4</v>
      </c>
    </row>
    <row r="85" spans="1:11" x14ac:dyDescent="0.25">
      <c r="A85" s="34" t="s">
        <v>305</v>
      </c>
      <c r="B85" s="35" t="s">
        <v>131</v>
      </c>
      <c r="C85" s="35" t="s">
        <v>125</v>
      </c>
      <c r="D85" s="35" t="s">
        <v>132</v>
      </c>
      <c r="E85" s="36">
        <v>0.05</v>
      </c>
      <c r="F85" s="37" t="s">
        <v>17</v>
      </c>
      <c r="G85" s="38">
        <v>3</v>
      </c>
      <c r="H85" s="39">
        <f t="shared" si="4"/>
        <v>7.3938975698723322E-5</v>
      </c>
      <c r="I85" s="40">
        <v>942.32</v>
      </c>
      <c r="J85" s="40">
        <v>815.44</v>
      </c>
      <c r="K85" s="39">
        <f t="shared" si="5"/>
        <v>1.2025726028211884E-4</v>
      </c>
    </row>
    <row r="86" spans="1:11" x14ac:dyDescent="0.25">
      <c r="A86" s="34" t="s">
        <v>241</v>
      </c>
      <c r="B86" s="35" t="s">
        <v>175</v>
      </c>
      <c r="C86" s="35" t="s">
        <v>125</v>
      </c>
      <c r="D86" s="35" t="s">
        <v>110</v>
      </c>
      <c r="E86" s="36">
        <v>0.04</v>
      </c>
      <c r="F86" s="37" t="s">
        <v>8</v>
      </c>
      <c r="G86" s="38">
        <v>13</v>
      </c>
      <c r="H86" s="39">
        <f t="shared" si="4"/>
        <v>3.2040222802780108E-4</v>
      </c>
      <c r="I86" s="40">
        <v>889.88</v>
      </c>
      <c r="J86" s="40">
        <v>794.15</v>
      </c>
      <c r="K86" s="39">
        <f t="shared" si="5"/>
        <v>1.1711751110203653E-4</v>
      </c>
    </row>
    <row r="87" spans="1:11" x14ac:dyDescent="0.25">
      <c r="A87" s="34" t="s">
        <v>242</v>
      </c>
      <c r="B87" s="35" t="s">
        <v>186</v>
      </c>
      <c r="C87" s="35" t="s">
        <v>168</v>
      </c>
      <c r="D87" s="35" t="s">
        <v>110</v>
      </c>
      <c r="E87" s="36">
        <v>0.03</v>
      </c>
      <c r="F87" s="37" t="s">
        <v>17</v>
      </c>
      <c r="G87" s="38">
        <v>12</v>
      </c>
      <c r="H87" s="39">
        <f t="shared" si="4"/>
        <v>2.9575590279489329E-4</v>
      </c>
      <c r="I87" s="40">
        <v>1560.09</v>
      </c>
      <c r="J87" s="40">
        <v>759.12</v>
      </c>
      <c r="K87" s="39">
        <f t="shared" si="5"/>
        <v>1.1195145127215006E-4</v>
      </c>
    </row>
    <row r="88" spans="1:11" x14ac:dyDescent="0.25">
      <c r="A88" s="34" t="s">
        <v>290</v>
      </c>
      <c r="B88" s="35" t="s">
        <v>124</v>
      </c>
      <c r="C88" s="35" t="s">
        <v>125</v>
      </c>
      <c r="D88" s="35" t="s">
        <v>126</v>
      </c>
      <c r="E88" s="36">
        <v>0.05</v>
      </c>
      <c r="F88" s="37" t="s">
        <v>17</v>
      </c>
      <c r="G88" s="38">
        <v>3</v>
      </c>
      <c r="H88" s="39">
        <f t="shared" si="4"/>
        <v>7.3938975698723322E-5</v>
      </c>
      <c r="I88" s="40">
        <v>778.23</v>
      </c>
      <c r="J88" s="40">
        <v>723.16</v>
      </c>
      <c r="K88" s="39">
        <f t="shared" si="5"/>
        <v>1.0664823941138164E-4</v>
      </c>
    </row>
    <row r="89" spans="1:11" x14ac:dyDescent="0.25">
      <c r="A89" s="34" t="s">
        <v>273</v>
      </c>
      <c r="B89" s="35" t="s">
        <v>186</v>
      </c>
      <c r="C89" s="35" t="s">
        <v>125</v>
      </c>
      <c r="D89" s="35" t="s">
        <v>110</v>
      </c>
      <c r="E89" s="36">
        <v>0.03</v>
      </c>
      <c r="F89" s="37" t="s">
        <v>8</v>
      </c>
      <c r="G89" s="38">
        <v>5</v>
      </c>
      <c r="H89" s="39">
        <f t="shared" si="4"/>
        <v>1.2323162616453888E-4</v>
      </c>
      <c r="I89" s="40">
        <v>977.72</v>
      </c>
      <c r="J89" s="40">
        <v>705.53</v>
      </c>
      <c r="K89" s="39">
        <f t="shared" si="5"/>
        <v>1.040482498367057E-4</v>
      </c>
    </row>
    <row r="90" spans="1:11" x14ac:dyDescent="0.25">
      <c r="A90" s="34" t="s">
        <v>225</v>
      </c>
      <c r="B90" s="35" t="s">
        <v>134</v>
      </c>
      <c r="C90" s="35" t="s">
        <v>125</v>
      </c>
      <c r="D90" s="35" t="s">
        <v>126</v>
      </c>
      <c r="E90" s="36">
        <v>0.04</v>
      </c>
      <c r="F90" s="37" t="s">
        <v>8</v>
      </c>
      <c r="G90" s="38">
        <v>16</v>
      </c>
      <c r="H90" s="39">
        <f t="shared" si="4"/>
        <v>3.9434120372652435E-4</v>
      </c>
      <c r="I90" s="40">
        <v>967.29</v>
      </c>
      <c r="J90" s="40">
        <v>705.5</v>
      </c>
      <c r="K90" s="39">
        <f t="shared" si="5"/>
        <v>1.0404382557764499E-4</v>
      </c>
    </row>
    <row r="91" spans="1:11" x14ac:dyDescent="0.25">
      <c r="A91" s="34" t="s">
        <v>318</v>
      </c>
      <c r="B91" s="35" t="s">
        <v>124</v>
      </c>
      <c r="C91" s="35" t="s">
        <v>125</v>
      </c>
      <c r="D91" s="35" t="s">
        <v>126</v>
      </c>
      <c r="E91" s="36">
        <v>0.05</v>
      </c>
      <c r="F91" s="37" t="s">
        <v>17</v>
      </c>
      <c r="G91" s="38">
        <v>2</v>
      </c>
      <c r="H91" s="39">
        <f t="shared" si="4"/>
        <v>4.9292650465815544E-5</v>
      </c>
      <c r="I91" s="40">
        <v>1372.55</v>
      </c>
      <c r="J91" s="40">
        <v>686.31</v>
      </c>
      <c r="K91" s="39">
        <f t="shared" si="5"/>
        <v>1.0121377453181223E-4</v>
      </c>
    </row>
    <row r="92" spans="1:11" x14ac:dyDescent="0.25">
      <c r="A92" s="34" t="s">
        <v>212</v>
      </c>
      <c r="B92" s="35" t="s">
        <v>201</v>
      </c>
      <c r="C92" s="35" t="s">
        <v>202</v>
      </c>
      <c r="D92" s="35" t="s">
        <v>110</v>
      </c>
      <c r="E92" s="43">
        <v>2.5000000000000001E-2</v>
      </c>
      <c r="F92" s="37" t="s">
        <v>17</v>
      </c>
      <c r="G92" s="38">
        <v>21</v>
      </c>
      <c r="H92" s="39">
        <f t="shared" si="4"/>
        <v>5.175728298910632E-4</v>
      </c>
      <c r="I92" s="40">
        <v>803.79</v>
      </c>
      <c r="J92" s="40">
        <v>671.28</v>
      </c>
      <c r="K92" s="39">
        <f t="shared" si="5"/>
        <v>9.8997220742397628E-5</v>
      </c>
    </row>
    <row r="93" spans="1:11" x14ac:dyDescent="0.25">
      <c r="A93" s="34" t="s">
        <v>204</v>
      </c>
      <c r="B93" s="35" t="s">
        <v>205</v>
      </c>
      <c r="C93" s="35" t="s">
        <v>125</v>
      </c>
      <c r="D93" s="35" t="s">
        <v>126</v>
      </c>
      <c r="E93" s="36">
        <v>0.04</v>
      </c>
      <c r="F93" s="37" t="s">
        <v>8</v>
      </c>
      <c r="G93" s="38">
        <v>33</v>
      </c>
      <c r="H93" s="39">
        <f t="shared" si="4"/>
        <v>8.1332873268595649E-4</v>
      </c>
      <c r="I93" s="40">
        <v>828.15</v>
      </c>
      <c r="J93" s="40">
        <v>669.11</v>
      </c>
      <c r="K93" s="39">
        <f t="shared" si="5"/>
        <v>9.8677199337006446E-5</v>
      </c>
    </row>
    <row r="94" spans="1:11" x14ac:dyDescent="0.25">
      <c r="A94" s="34" t="s">
        <v>280</v>
      </c>
      <c r="B94" s="35" t="s">
        <v>150</v>
      </c>
      <c r="C94" s="35" t="s">
        <v>125</v>
      </c>
      <c r="D94" s="35" t="s">
        <v>126</v>
      </c>
      <c r="E94" s="36">
        <v>0.04</v>
      </c>
      <c r="F94" s="37" t="s">
        <v>8</v>
      </c>
      <c r="G94" s="38">
        <v>4</v>
      </c>
      <c r="H94" s="39">
        <f t="shared" si="4"/>
        <v>9.8585300931631087E-5</v>
      </c>
      <c r="I94" s="40">
        <v>843.01</v>
      </c>
      <c r="J94" s="40">
        <v>606.87</v>
      </c>
      <c r="K94" s="39">
        <f t="shared" si="5"/>
        <v>8.9498336539058004E-5</v>
      </c>
    </row>
    <row r="95" spans="1:11" x14ac:dyDescent="0.25">
      <c r="A95" s="34" t="s">
        <v>258</v>
      </c>
      <c r="B95" s="35" t="s">
        <v>161</v>
      </c>
      <c r="C95" s="35" t="s">
        <v>125</v>
      </c>
      <c r="D95" s="35" t="s">
        <v>126</v>
      </c>
      <c r="E95" s="36">
        <v>0.04</v>
      </c>
      <c r="F95" s="37" t="s">
        <v>8</v>
      </c>
      <c r="G95" s="38">
        <v>7</v>
      </c>
      <c r="H95" s="39">
        <f t="shared" si="4"/>
        <v>1.7252427663035441E-4</v>
      </c>
      <c r="I95" s="40">
        <v>705.63</v>
      </c>
      <c r="J95" s="40">
        <v>567.41</v>
      </c>
      <c r="K95" s="39">
        <f t="shared" si="5"/>
        <v>8.3678961121207002E-5</v>
      </c>
    </row>
    <row r="96" spans="1:11" x14ac:dyDescent="0.25">
      <c r="A96" s="34" t="s">
        <v>233</v>
      </c>
      <c r="B96" s="35" t="s">
        <v>234</v>
      </c>
      <c r="C96" s="35" t="s">
        <v>139</v>
      </c>
      <c r="D96" s="35" t="s">
        <v>126</v>
      </c>
      <c r="E96" s="36">
        <v>0.04</v>
      </c>
      <c r="F96" s="37" t="s">
        <v>8</v>
      </c>
      <c r="G96" s="38">
        <v>14</v>
      </c>
      <c r="H96" s="39">
        <f t="shared" si="4"/>
        <v>3.4504855326070882E-4</v>
      </c>
      <c r="I96" s="40">
        <v>1001.81</v>
      </c>
      <c r="J96" s="40">
        <v>561.46</v>
      </c>
      <c r="K96" s="39">
        <f t="shared" si="5"/>
        <v>8.2801483074166642E-5</v>
      </c>
    </row>
    <row r="97" spans="1:11" x14ac:dyDescent="0.25">
      <c r="A97" s="34" t="s">
        <v>224</v>
      </c>
      <c r="B97" s="35" t="s">
        <v>134</v>
      </c>
      <c r="C97" s="35" t="s">
        <v>125</v>
      </c>
      <c r="D97" s="35" t="s">
        <v>126</v>
      </c>
      <c r="E97" s="36">
        <v>0.04</v>
      </c>
      <c r="F97" s="37" t="s">
        <v>8</v>
      </c>
      <c r="G97" s="38">
        <v>18</v>
      </c>
      <c r="H97" s="39">
        <f t="shared" si="4"/>
        <v>4.4363385419233993E-4</v>
      </c>
      <c r="I97" s="40">
        <v>1325.32</v>
      </c>
      <c r="J97" s="40">
        <v>533.99</v>
      </c>
      <c r="K97" s="39">
        <f t="shared" si="5"/>
        <v>7.8750336527578526E-5</v>
      </c>
    </row>
    <row r="98" spans="1:11" x14ac:dyDescent="0.25">
      <c r="A98" s="34" t="s">
        <v>235</v>
      </c>
      <c r="B98" s="35" t="s">
        <v>236</v>
      </c>
      <c r="C98" s="35" t="s">
        <v>125</v>
      </c>
      <c r="D98" s="35" t="s">
        <v>126</v>
      </c>
      <c r="E98" s="36">
        <v>0.04</v>
      </c>
      <c r="F98" s="37" t="s">
        <v>8</v>
      </c>
      <c r="G98" s="38">
        <v>14</v>
      </c>
      <c r="H98" s="39">
        <f t="shared" ref="H98:H129" si="6">G98/SUM($G$2:$G$154)</f>
        <v>3.4504855326070882E-4</v>
      </c>
      <c r="I98" s="40">
        <v>519.15</v>
      </c>
      <c r="J98" s="40">
        <v>448.53</v>
      </c>
      <c r="K98" s="39">
        <f t="shared" ref="K98:K129" si="7">J98/SUM($J$2:$J$154)</f>
        <v>6.614709721664225E-5</v>
      </c>
    </row>
    <row r="99" spans="1:11" x14ac:dyDescent="0.25">
      <c r="A99" s="34" t="s">
        <v>229</v>
      </c>
      <c r="B99" s="35" t="s">
        <v>197</v>
      </c>
      <c r="C99" s="35" t="s">
        <v>125</v>
      </c>
      <c r="D99" s="35" t="s">
        <v>110</v>
      </c>
      <c r="E99" s="36">
        <v>0.04</v>
      </c>
      <c r="F99" s="37" t="s">
        <v>8</v>
      </c>
      <c r="G99" s="38">
        <v>16</v>
      </c>
      <c r="H99" s="39">
        <f t="shared" si="6"/>
        <v>3.9434120372652435E-4</v>
      </c>
      <c r="I99" s="40">
        <v>435.85</v>
      </c>
      <c r="J99" s="40">
        <v>375.64</v>
      </c>
      <c r="K99" s="39">
        <f t="shared" si="7"/>
        <v>5.5397622452142541E-5</v>
      </c>
    </row>
    <row r="100" spans="1:11" x14ac:dyDescent="0.25">
      <c r="A100" s="34" t="s">
        <v>220</v>
      </c>
      <c r="B100" s="35" t="s">
        <v>221</v>
      </c>
      <c r="C100" s="35" t="s">
        <v>125</v>
      </c>
      <c r="D100" s="35" t="s">
        <v>126</v>
      </c>
      <c r="E100" s="36">
        <v>0.04</v>
      </c>
      <c r="F100" s="37" t="s">
        <v>8</v>
      </c>
      <c r="G100" s="38">
        <v>18</v>
      </c>
      <c r="H100" s="39">
        <f t="shared" si="6"/>
        <v>4.4363385419233993E-4</v>
      </c>
      <c r="I100" s="40">
        <v>1496.8</v>
      </c>
      <c r="J100" s="40">
        <v>361.79</v>
      </c>
      <c r="K100" s="39">
        <f t="shared" si="7"/>
        <v>5.3355089519115787E-5</v>
      </c>
    </row>
    <row r="101" spans="1:11" x14ac:dyDescent="0.25">
      <c r="A101" s="34" t="s">
        <v>272</v>
      </c>
      <c r="B101" s="35" t="s">
        <v>175</v>
      </c>
      <c r="C101" s="35" t="s">
        <v>125</v>
      </c>
      <c r="D101" s="35" t="s">
        <v>110</v>
      </c>
      <c r="E101" s="36">
        <v>0.04</v>
      </c>
      <c r="F101" s="37" t="s">
        <v>8</v>
      </c>
      <c r="G101" s="38">
        <v>5</v>
      </c>
      <c r="H101" s="39">
        <f t="shared" si="6"/>
        <v>1.2323162616453888E-4</v>
      </c>
      <c r="I101" s="40">
        <v>315.14999999999998</v>
      </c>
      <c r="J101" s="40">
        <v>315.14999999999998</v>
      </c>
      <c r="K101" s="39">
        <f t="shared" si="7"/>
        <v>4.6476841432735391E-5</v>
      </c>
    </row>
    <row r="102" spans="1:11" x14ac:dyDescent="0.25">
      <c r="A102" s="34" t="s">
        <v>266</v>
      </c>
      <c r="B102" s="35" t="s">
        <v>175</v>
      </c>
      <c r="C102" s="35" t="s">
        <v>125</v>
      </c>
      <c r="D102" s="35" t="s">
        <v>110</v>
      </c>
      <c r="E102" s="36">
        <v>0.04</v>
      </c>
      <c r="F102" s="37" t="s">
        <v>8</v>
      </c>
      <c r="G102" s="38">
        <v>5</v>
      </c>
      <c r="H102" s="39">
        <f t="shared" si="6"/>
        <v>1.2323162616453888E-4</v>
      </c>
      <c r="I102" s="40">
        <v>381.36</v>
      </c>
      <c r="J102" s="40">
        <v>286.79000000000002</v>
      </c>
      <c r="K102" s="39">
        <f t="shared" si="7"/>
        <v>4.2294441867346293E-5</v>
      </c>
    </row>
    <row r="103" spans="1:11" x14ac:dyDescent="0.25">
      <c r="A103" s="34" t="s">
        <v>276</v>
      </c>
      <c r="B103" s="35" t="s">
        <v>134</v>
      </c>
      <c r="C103" s="35" t="s">
        <v>125</v>
      </c>
      <c r="D103" s="35" t="s">
        <v>126</v>
      </c>
      <c r="E103" s="36">
        <v>0.04</v>
      </c>
      <c r="F103" s="37" t="s">
        <v>8</v>
      </c>
      <c r="G103" s="38">
        <v>4</v>
      </c>
      <c r="H103" s="39">
        <f t="shared" si="6"/>
        <v>9.8585300931631087E-5</v>
      </c>
      <c r="I103" s="40">
        <v>260.19</v>
      </c>
      <c r="J103" s="40">
        <v>260.19</v>
      </c>
      <c r="K103" s="39">
        <f t="shared" si="7"/>
        <v>3.8371598833518711E-5</v>
      </c>
    </row>
    <row r="104" spans="1:11" x14ac:dyDescent="0.25">
      <c r="A104" s="34" t="s">
        <v>259</v>
      </c>
      <c r="B104" s="35" t="s">
        <v>124</v>
      </c>
      <c r="C104" s="35" t="s">
        <v>125</v>
      </c>
      <c r="D104" s="35" t="s">
        <v>126</v>
      </c>
      <c r="E104" s="36">
        <v>0.05</v>
      </c>
      <c r="F104" s="37" t="s">
        <v>17</v>
      </c>
      <c r="G104" s="38">
        <v>6</v>
      </c>
      <c r="H104" s="39">
        <f t="shared" si="6"/>
        <v>1.4787795139744664E-4</v>
      </c>
      <c r="I104" s="40">
        <v>811.44</v>
      </c>
      <c r="J104" s="40">
        <v>259.02999999999997</v>
      </c>
      <c r="K104" s="39">
        <f t="shared" si="7"/>
        <v>3.8200527483171339E-5</v>
      </c>
    </row>
    <row r="105" spans="1:11" x14ac:dyDescent="0.25">
      <c r="A105" s="34" t="s">
        <v>217</v>
      </c>
      <c r="B105" s="35" t="s">
        <v>218</v>
      </c>
      <c r="C105" s="35" t="s">
        <v>168</v>
      </c>
      <c r="D105" s="35" t="s">
        <v>110</v>
      </c>
      <c r="E105" s="36">
        <v>0.04</v>
      </c>
      <c r="F105" s="37" t="s">
        <v>8</v>
      </c>
      <c r="G105" s="38">
        <v>19</v>
      </c>
      <c r="H105" s="39">
        <f t="shared" si="6"/>
        <v>4.6828017942524767E-4</v>
      </c>
      <c r="I105" s="40">
        <v>449.17</v>
      </c>
      <c r="J105" s="40">
        <v>255.03</v>
      </c>
      <c r="K105" s="39">
        <f t="shared" si="7"/>
        <v>3.7610626275076972E-5</v>
      </c>
    </row>
    <row r="106" spans="1:11" x14ac:dyDescent="0.25">
      <c r="A106" s="34" t="s">
        <v>245</v>
      </c>
      <c r="B106" s="35" t="s">
        <v>246</v>
      </c>
      <c r="C106" s="35" t="s">
        <v>247</v>
      </c>
      <c r="D106" s="35" t="s">
        <v>110</v>
      </c>
      <c r="E106" s="36">
        <v>0.04</v>
      </c>
      <c r="F106" s="37" t="s">
        <v>8</v>
      </c>
      <c r="G106" s="38">
        <v>12</v>
      </c>
      <c r="H106" s="39">
        <f t="shared" si="6"/>
        <v>2.9575590279489329E-4</v>
      </c>
      <c r="I106" s="40">
        <v>263.20999999999998</v>
      </c>
      <c r="J106" s="40">
        <v>243.66</v>
      </c>
      <c r="K106" s="39">
        <f t="shared" si="7"/>
        <v>3.5933832091068719E-5</v>
      </c>
    </row>
    <row r="107" spans="1:11" x14ac:dyDescent="0.25">
      <c r="A107" s="34" t="s">
        <v>260</v>
      </c>
      <c r="B107" s="35" t="s">
        <v>178</v>
      </c>
      <c r="C107" s="35" t="s">
        <v>125</v>
      </c>
      <c r="D107" s="35" t="s">
        <v>110</v>
      </c>
      <c r="E107" s="36">
        <v>0.04</v>
      </c>
      <c r="F107" s="37" t="s">
        <v>8</v>
      </c>
      <c r="G107" s="38">
        <v>6</v>
      </c>
      <c r="H107" s="39">
        <f t="shared" si="6"/>
        <v>1.4787795139744664E-4</v>
      </c>
      <c r="I107" s="40">
        <v>250.28</v>
      </c>
      <c r="J107" s="40">
        <v>207.18</v>
      </c>
      <c r="K107" s="39">
        <f t="shared" si="7"/>
        <v>3.0553933073248037E-5</v>
      </c>
    </row>
    <row r="108" spans="1:11" x14ac:dyDescent="0.25">
      <c r="A108" s="34" t="s">
        <v>283</v>
      </c>
      <c r="B108" s="35" t="s">
        <v>284</v>
      </c>
      <c r="C108" s="35" t="s">
        <v>139</v>
      </c>
      <c r="D108" s="35" t="s">
        <v>126</v>
      </c>
      <c r="E108" s="36">
        <v>0.04</v>
      </c>
      <c r="F108" s="37" t="s">
        <v>8</v>
      </c>
      <c r="G108" s="38">
        <v>4</v>
      </c>
      <c r="H108" s="39">
        <f t="shared" si="6"/>
        <v>9.8585300931631087E-5</v>
      </c>
      <c r="I108" s="40">
        <v>206.59</v>
      </c>
      <c r="J108" s="40">
        <v>206.59</v>
      </c>
      <c r="K108" s="39">
        <f t="shared" si="7"/>
        <v>3.0466922645054117E-5</v>
      </c>
    </row>
    <row r="109" spans="1:11" x14ac:dyDescent="0.25">
      <c r="A109" s="34" t="s">
        <v>243</v>
      </c>
      <c r="B109" s="35" t="s">
        <v>244</v>
      </c>
      <c r="C109" s="35" t="s">
        <v>191</v>
      </c>
      <c r="D109" s="35" t="s">
        <v>110</v>
      </c>
      <c r="E109" s="36">
        <v>0.04</v>
      </c>
      <c r="F109" s="37" t="s">
        <v>8</v>
      </c>
      <c r="G109" s="38">
        <v>12</v>
      </c>
      <c r="H109" s="39">
        <f t="shared" si="6"/>
        <v>2.9575590279489329E-4</v>
      </c>
      <c r="I109" s="40">
        <v>191.89</v>
      </c>
      <c r="J109" s="40">
        <v>172.88</v>
      </c>
      <c r="K109" s="39">
        <f t="shared" si="7"/>
        <v>2.5495530213838789E-5</v>
      </c>
    </row>
    <row r="110" spans="1:11" x14ac:dyDescent="0.25">
      <c r="A110" s="34" t="s">
        <v>256</v>
      </c>
      <c r="B110" s="35" t="s">
        <v>257</v>
      </c>
      <c r="C110" s="35" t="s">
        <v>125</v>
      </c>
      <c r="D110" s="35" t="s">
        <v>126</v>
      </c>
      <c r="E110" s="36">
        <v>0.04</v>
      </c>
      <c r="F110" s="37" t="s">
        <v>8</v>
      </c>
      <c r="G110" s="38">
        <v>8</v>
      </c>
      <c r="H110" s="39">
        <f t="shared" si="6"/>
        <v>1.9717060186326217E-4</v>
      </c>
      <c r="I110" s="40">
        <v>315.08999999999997</v>
      </c>
      <c r="J110" s="40">
        <v>145.94999999999999</v>
      </c>
      <c r="K110" s="39">
        <f t="shared" si="7"/>
        <v>2.1524020330343426E-5</v>
      </c>
    </row>
    <row r="111" spans="1:11" x14ac:dyDescent="0.25">
      <c r="A111" s="34" t="s">
        <v>261</v>
      </c>
      <c r="B111" s="35" t="s">
        <v>236</v>
      </c>
      <c r="C111" s="35" t="s">
        <v>125</v>
      </c>
      <c r="D111" s="35" t="s">
        <v>126</v>
      </c>
      <c r="E111" s="36">
        <v>0.04</v>
      </c>
      <c r="F111" s="37" t="s">
        <v>8</v>
      </c>
      <c r="G111" s="38">
        <v>6</v>
      </c>
      <c r="H111" s="39">
        <f t="shared" si="6"/>
        <v>1.4787795139744664E-4</v>
      </c>
      <c r="I111" s="40">
        <v>223.03</v>
      </c>
      <c r="J111" s="40">
        <v>126.03</v>
      </c>
      <c r="K111" s="39">
        <f t="shared" si="7"/>
        <v>1.8586312314033448E-5</v>
      </c>
    </row>
    <row r="112" spans="1:11" x14ac:dyDescent="0.25">
      <c r="A112" s="34" t="s">
        <v>278</v>
      </c>
      <c r="B112" s="35" t="s">
        <v>124</v>
      </c>
      <c r="C112" s="35" t="s">
        <v>125</v>
      </c>
      <c r="D112" s="35" t="s">
        <v>126</v>
      </c>
      <c r="E112" s="36">
        <v>0.05</v>
      </c>
      <c r="F112" s="37" t="s">
        <v>17</v>
      </c>
      <c r="G112" s="38">
        <v>4</v>
      </c>
      <c r="H112" s="39">
        <f t="shared" si="6"/>
        <v>9.8585300931631087E-5</v>
      </c>
      <c r="I112" s="40">
        <v>347.9</v>
      </c>
      <c r="J112" s="40">
        <v>108.78</v>
      </c>
      <c r="K112" s="39">
        <f t="shared" si="7"/>
        <v>1.6042363354126467E-5</v>
      </c>
    </row>
    <row r="113" spans="1:11" x14ac:dyDescent="0.25">
      <c r="A113" s="34" t="s">
        <v>279</v>
      </c>
      <c r="B113" s="35" t="s">
        <v>178</v>
      </c>
      <c r="C113" s="35" t="s">
        <v>125</v>
      </c>
      <c r="D113" s="35" t="s">
        <v>110</v>
      </c>
      <c r="E113" s="36">
        <v>0.04</v>
      </c>
      <c r="F113" s="37" t="s">
        <v>8</v>
      </c>
      <c r="G113" s="38">
        <v>4</v>
      </c>
      <c r="H113" s="39">
        <f t="shared" si="6"/>
        <v>9.8585300931631087E-5</v>
      </c>
      <c r="I113" s="40">
        <v>107.21</v>
      </c>
      <c r="J113" s="40">
        <v>107.21</v>
      </c>
      <c r="K113" s="39">
        <f t="shared" si="7"/>
        <v>1.5810827129949425E-5</v>
      </c>
    </row>
    <row r="114" spans="1:11" x14ac:dyDescent="0.25">
      <c r="A114" s="34" t="s">
        <v>309</v>
      </c>
      <c r="B114" s="35" t="s">
        <v>310</v>
      </c>
      <c r="C114" s="35" t="s">
        <v>125</v>
      </c>
      <c r="D114" s="35" t="s">
        <v>110</v>
      </c>
      <c r="E114" s="36">
        <v>0.04</v>
      </c>
      <c r="F114" s="37" t="s">
        <v>8</v>
      </c>
      <c r="G114" s="38">
        <v>2</v>
      </c>
      <c r="H114" s="39">
        <f t="shared" si="6"/>
        <v>4.9292650465815544E-5</v>
      </c>
      <c r="I114" s="40">
        <v>103.1</v>
      </c>
      <c r="J114" s="40">
        <v>103.1</v>
      </c>
      <c r="K114" s="39">
        <f t="shared" si="7"/>
        <v>1.5204703638632458E-5</v>
      </c>
    </row>
    <row r="115" spans="1:11" x14ac:dyDescent="0.25">
      <c r="A115" s="34" t="s">
        <v>250</v>
      </c>
      <c r="B115" s="35" t="s">
        <v>218</v>
      </c>
      <c r="C115" s="35" t="s">
        <v>168</v>
      </c>
      <c r="D115" s="35" t="s">
        <v>110</v>
      </c>
      <c r="E115" s="36">
        <v>0.04</v>
      </c>
      <c r="F115" s="37" t="s">
        <v>8</v>
      </c>
      <c r="G115" s="38">
        <v>9</v>
      </c>
      <c r="H115" s="39">
        <f t="shared" si="6"/>
        <v>2.2181692709616997E-4</v>
      </c>
      <c r="I115" s="40">
        <v>100.95</v>
      </c>
      <c r="J115" s="40">
        <v>100.95</v>
      </c>
      <c r="K115" s="39">
        <f t="shared" si="7"/>
        <v>1.4887631739281733E-5</v>
      </c>
    </row>
    <row r="116" spans="1:11" x14ac:dyDescent="0.25">
      <c r="A116" s="34" t="s">
        <v>315</v>
      </c>
      <c r="B116" s="35" t="s">
        <v>316</v>
      </c>
      <c r="C116" s="35" t="s">
        <v>125</v>
      </c>
      <c r="D116" s="35" t="s">
        <v>110</v>
      </c>
      <c r="E116" s="36">
        <v>0.05</v>
      </c>
      <c r="F116" s="37" t="s">
        <v>8</v>
      </c>
      <c r="G116" s="38">
        <v>2</v>
      </c>
      <c r="H116" s="39">
        <f t="shared" si="6"/>
        <v>4.9292650465815544E-5</v>
      </c>
      <c r="I116" s="40">
        <v>88.2</v>
      </c>
      <c r="J116" s="40">
        <v>88.2</v>
      </c>
      <c r="K116" s="39">
        <f t="shared" si="7"/>
        <v>1.3007321638480921E-5</v>
      </c>
    </row>
    <row r="117" spans="1:11" x14ac:dyDescent="0.25">
      <c r="A117" s="34" t="s">
        <v>270</v>
      </c>
      <c r="B117" s="35" t="s">
        <v>271</v>
      </c>
      <c r="C117" s="35" t="s">
        <v>168</v>
      </c>
      <c r="D117" s="35" t="s">
        <v>203</v>
      </c>
      <c r="E117" s="36">
        <v>0.04</v>
      </c>
      <c r="F117" s="37" t="s">
        <v>8</v>
      </c>
      <c r="G117" s="38">
        <v>5</v>
      </c>
      <c r="H117" s="39">
        <f t="shared" si="6"/>
        <v>1.2323162616453888E-4</v>
      </c>
      <c r="I117" s="40">
        <v>89.64</v>
      </c>
      <c r="J117" s="40">
        <v>85.79</v>
      </c>
      <c r="K117" s="39">
        <f t="shared" si="7"/>
        <v>1.265190616060406E-5</v>
      </c>
    </row>
    <row r="118" spans="1:11" x14ac:dyDescent="0.25">
      <c r="A118" s="34" t="s">
        <v>292</v>
      </c>
      <c r="B118" s="35" t="s">
        <v>293</v>
      </c>
      <c r="C118" s="35" t="s">
        <v>168</v>
      </c>
      <c r="D118" s="35" t="s">
        <v>203</v>
      </c>
      <c r="E118" s="36">
        <v>0.04</v>
      </c>
      <c r="F118" s="37" t="s">
        <v>8</v>
      </c>
      <c r="G118" s="38">
        <v>3</v>
      </c>
      <c r="H118" s="39">
        <f t="shared" si="6"/>
        <v>7.3938975698723322E-5</v>
      </c>
      <c r="I118" s="40">
        <v>81.150000000000006</v>
      </c>
      <c r="J118" s="40">
        <v>81.150000000000006</v>
      </c>
      <c r="K118" s="39">
        <f t="shared" si="7"/>
        <v>1.1967620759214589E-5</v>
      </c>
    </row>
    <row r="119" spans="1:11" x14ac:dyDescent="0.25">
      <c r="A119" s="34" t="s">
        <v>304</v>
      </c>
      <c r="B119" s="35" t="s">
        <v>201</v>
      </c>
      <c r="C119" s="35" t="s">
        <v>202</v>
      </c>
      <c r="D119" s="35" t="s">
        <v>110</v>
      </c>
      <c r="E119" s="36">
        <v>0.05</v>
      </c>
      <c r="F119" s="37" t="s">
        <v>17</v>
      </c>
      <c r="G119" s="38">
        <v>3</v>
      </c>
      <c r="H119" s="39">
        <f t="shared" si="6"/>
        <v>7.3938975698723322E-5</v>
      </c>
      <c r="I119" s="40">
        <v>238.06</v>
      </c>
      <c r="J119" s="40">
        <v>71.87</v>
      </c>
      <c r="K119" s="39">
        <f t="shared" si="7"/>
        <v>1.0599049956435643E-5</v>
      </c>
    </row>
    <row r="120" spans="1:11" x14ac:dyDescent="0.25">
      <c r="A120" s="34" t="s">
        <v>264</v>
      </c>
      <c r="B120" s="35" t="s">
        <v>265</v>
      </c>
      <c r="C120" s="35" t="s">
        <v>125</v>
      </c>
      <c r="D120" s="35" t="s">
        <v>126</v>
      </c>
      <c r="E120" s="36">
        <v>0.04</v>
      </c>
      <c r="F120" s="37" t="s">
        <v>8</v>
      </c>
      <c r="G120" s="38">
        <v>6</v>
      </c>
      <c r="H120" s="39">
        <f t="shared" si="6"/>
        <v>1.4787795139744664E-4</v>
      </c>
      <c r="I120" s="40">
        <v>141.32</v>
      </c>
      <c r="J120" s="40">
        <v>71.849999999999994</v>
      </c>
      <c r="K120" s="39">
        <f t="shared" si="7"/>
        <v>1.059610045039517E-5</v>
      </c>
    </row>
    <row r="121" spans="1:11" x14ac:dyDescent="0.25">
      <c r="A121" s="34" t="s">
        <v>277</v>
      </c>
      <c r="B121" s="35" t="s">
        <v>175</v>
      </c>
      <c r="C121" s="35" t="s">
        <v>125</v>
      </c>
      <c r="D121" s="35" t="s">
        <v>110</v>
      </c>
      <c r="E121" s="36">
        <v>0.04</v>
      </c>
      <c r="F121" s="37" t="s">
        <v>8</v>
      </c>
      <c r="G121" s="38">
        <v>4</v>
      </c>
      <c r="H121" s="39">
        <f t="shared" si="6"/>
        <v>9.8585300931631087E-5</v>
      </c>
      <c r="I121" s="40">
        <v>115.97</v>
      </c>
      <c r="J121" s="40">
        <v>65.099999999999994</v>
      </c>
      <c r="K121" s="39">
        <f t="shared" si="7"/>
        <v>9.6006421617359158E-6</v>
      </c>
    </row>
    <row r="122" spans="1:11" x14ac:dyDescent="0.25">
      <c r="A122" s="34" t="s">
        <v>301</v>
      </c>
      <c r="B122" s="35" t="s">
        <v>131</v>
      </c>
      <c r="C122" s="35" t="s">
        <v>125</v>
      </c>
      <c r="D122" s="35" t="s">
        <v>132</v>
      </c>
      <c r="E122" s="36">
        <v>0.05</v>
      </c>
      <c r="F122" s="37" t="s">
        <v>17</v>
      </c>
      <c r="G122" s="38">
        <v>3</v>
      </c>
      <c r="H122" s="39">
        <f t="shared" si="6"/>
        <v>7.3938975698723322E-5</v>
      </c>
      <c r="I122" s="40">
        <v>116.15</v>
      </c>
      <c r="J122" s="40">
        <v>64.3</v>
      </c>
      <c r="K122" s="39">
        <f t="shared" si="7"/>
        <v>9.482661920117042E-6</v>
      </c>
    </row>
    <row r="123" spans="1:11" x14ac:dyDescent="0.25">
      <c r="A123" s="34" t="s">
        <v>325</v>
      </c>
      <c r="B123" s="35" t="s">
        <v>197</v>
      </c>
      <c r="C123" s="35" t="s">
        <v>125</v>
      </c>
      <c r="D123" s="35" t="s">
        <v>110</v>
      </c>
      <c r="E123" s="36">
        <v>0.04</v>
      </c>
      <c r="F123" s="37" t="s">
        <v>8</v>
      </c>
      <c r="G123" s="38">
        <v>2</v>
      </c>
      <c r="H123" s="39">
        <f t="shared" si="6"/>
        <v>4.9292650465815544E-5</v>
      </c>
      <c r="I123" s="40">
        <v>63.15</v>
      </c>
      <c r="J123" s="40">
        <v>61.64</v>
      </c>
      <c r="K123" s="39">
        <f t="shared" si="7"/>
        <v>9.0903776167342848E-6</v>
      </c>
    </row>
    <row r="124" spans="1:11" x14ac:dyDescent="0.25">
      <c r="A124" s="34" t="s">
        <v>364</v>
      </c>
      <c r="B124" s="35" t="s">
        <v>157</v>
      </c>
      <c r="C124" s="35" t="s">
        <v>125</v>
      </c>
      <c r="D124" s="35" t="s">
        <v>126</v>
      </c>
      <c r="E124" s="36">
        <v>0.04</v>
      </c>
      <c r="F124" s="37" t="s">
        <v>8</v>
      </c>
      <c r="G124" s="38">
        <v>1</v>
      </c>
      <c r="H124" s="39">
        <f t="shared" si="6"/>
        <v>2.4646325232907772E-5</v>
      </c>
      <c r="I124" s="40">
        <v>106.75</v>
      </c>
      <c r="J124" s="40">
        <v>57.1</v>
      </c>
      <c r="K124" s="39">
        <f t="shared" si="7"/>
        <v>8.420839745547171E-6</v>
      </c>
    </row>
    <row r="125" spans="1:11" x14ac:dyDescent="0.25">
      <c r="A125" s="34" t="s">
        <v>326</v>
      </c>
      <c r="B125" s="35" t="s">
        <v>327</v>
      </c>
      <c r="C125" s="35" t="s">
        <v>139</v>
      </c>
      <c r="D125" s="35" t="s">
        <v>126</v>
      </c>
      <c r="E125" s="36">
        <v>0.04</v>
      </c>
      <c r="F125" s="37" t="s">
        <v>8</v>
      </c>
      <c r="G125" s="38">
        <v>2</v>
      </c>
      <c r="H125" s="39">
        <f t="shared" si="6"/>
        <v>4.9292650465815544E-5</v>
      </c>
      <c r="I125" s="40">
        <v>4293.32</v>
      </c>
      <c r="J125" s="40">
        <v>52.87</v>
      </c>
      <c r="K125" s="39">
        <f t="shared" si="7"/>
        <v>7.7970192179873717E-6</v>
      </c>
    </row>
    <row r="126" spans="1:11" x14ac:dyDescent="0.25">
      <c r="A126" s="34" t="s">
        <v>281</v>
      </c>
      <c r="B126" s="35" t="s">
        <v>282</v>
      </c>
      <c r="C126" s="35" t="s">
        <v>125</v>
      </c>
      <c r="D126" s="35" t="s">
        <v>203</v>
      </c>
      <c r="E126" s="36">
        <v>0.04</v>
      </c>
      <c r="F126" s="37" t="s">
        <v>8</v>
      </c>
      <c r="G126" s="38">
        <v>4</v>
      </c>
      <c r="H126" s="39">
        <f t="shared" si="6"/>
        <v>9.8585300931631087E-5</v>
      </c>
      <c r="I126" s="40">
        <v>368.62</v>
      </c>
      <c r="J126" s="40">
        <v>48.4</v>
      </c>
      <c r="K126" s="39">
        <f t="shared" si="7"/>
        <v>7.1378046179419106E-6</v>
      </c>
    </row>
    <row r="127" spans="1:11" x14ac:dyDescent="0.25">
      <c r="A127" s="34" t="s">
        <v>285</v>
      </c>
      <c r="B127" s="35" t="s">
        <v>286</v>
      </c>
      <c r="C127" s="35" t="s">
        <v>191</v>
      </c>
      <c r="D127" s="35" t="s">
        <v>110</v>
      </c>
      <c r="E127" s="36">
        <v>0.04</v>
      </c>
      <c r="F127" s="37" t="s">
        <v>8</v>
      </c>
      <c r="G127" s="38">
        <v>4</v>
      </c>
      <c r="H127" s="39">
        <f t="shared" si="6"/>
        <v>9.8585300931631087E-5</v>
      </c>
      <c r="I127" s="40">
        <v>64</v>
      </c>
      <c r="J127" s="40">
        <v>48</v>
      </c>
      <c r="K127" s="39">
        <f t="shared" si="7"/>
        <v>7.0788144971324728E-6</v>
      </c>
    </row>
    <row r="128" spans="1:11" x14ac:dyDescent="0.25">
      <c r="A128" s="34" t="s">
        <v>291</v>
      </c>
      <c r="B128" s="35" t="s">
        <v>218</v>
      </c>
      <c r="C128" s="35" t="s">
        <v>168</v>
      </c>
      <c r="D128" s="35" t="s">
        <v>110</v>
      </c>
      <c r="E128" s="36">
        <v>0.04</v>
      </c>
      <c r="F128" s="37" t="s">
        <v>8</v>
      </c>
      <c r="G128" s="38">
        <v>3</v>
      </c>
      <c r="H128" s="39">
        <f t="shared" si="6"/>
        <v>7.3938975698723322E-5</v>
      </c>
      <c r="I128" s="40">
        <v>46.4</v>
      </c>
      <c r="J128" s="40">
        <v>46.4</v>
      </c>
      <c r="K128" s="39">
        <f t="shared" si="7"/>
        <v>6.8428540138947235E-6</v>
      </c>
    </row>
    <row r="129" spans="1:11" x14ac:dyDescent="0.25">
      <c r="A129" s="34" t="s">
        <v>262</v>
      </c>
      <c r="B129" s="35" t="s">
        <v>263</v>
      </c>
      <c r="C129" s="35" t="s">
        <v>125</v>
      </c>
      <c r="D129" s="35" t="s">
        <v>110</v>
      </c>
      <c r="E129" s="36">
        <v>0.04</v>
      </c>
      <c r="F129" s="37" t="s">
        <v>8</v>
      </c>
      <c r="G129" s="38">
        <v>6</v>
      </c>
      <c r="H129" s="39">
        <f t="shared" si="6"/>
        <v>1.4787795139744664E-4</v>
      </c>
      <c r="I129" s="40">
        <v>54.4</v>
      </c>
      <c r="J129" s="40">
        <v>39.54</v>
      </c>
      <c r="K129" s="39">
        <f t="shared" si="7"/>
        <v>5.8311734420128742E-6</v>
      </c>
    </row>
    <row r="130" spans="1:11" x14ac:dyDescent="0.25">
      <c r="A130" s="34" t="s">
        <v>321</v>
      </c>
      <c r="B130" s="35" t="s">
        <v>201</v>
      </c>
      <c r="C130" s="35" t="s">
        <v>202</v>
      </c>
      <c r="D130" s="35" t="s">
        <v>110</v>
      </c>
      <c r="E130" s="43">
        <v>2.5000000000000001E-2</v>
      </c>
      <c r="F130" s="37" t="s">
        <v>17</v>
      </c>
      <c r="G130" s="38">
        <v>2</v>
      </c>
      <c r="H130" s="39">
        <f t="shared" ref="H130:H154" si="8">G130/SUM($G$2:$G$154)</f>
        <v>4.9292650465815544E-5</v>
      </c>
      <c r="I130" s="40">
        <v>77.260000000000005</v>
      </c>
      <c r="J130" s="40">
        <v>38.07</v>
      </c>
      <c r="K130" s="39">
        <f t="shared" ref="K130:K154" si="9">J130/SUM($J$2:$J$154)</f>
        <v>5.6143847480381929E-6</v>
      </c>
    </row>
    <row r="131" spans="1:11" x14ac:dyDescent="0.25">
      <c r="A131" s="34" t="s">
        <v>350</v>
      </c>
      <c r="B131" s="35" t="s">
        <v>351</v>
      </c>
      <c r="C131" s="35" t="s">
        <v>125</v>
      </c>
      <c r="D131" s="35" t="s">
        <v>126</v>
      </c>
      <c r="E131" s="36">
        <v>0.04</v>
      </c>
      <c r="F131" s="37" t="s">
        <v>8</v>
      </c>
      <c r="G131" s="38">
        <v>1</v>
      </c>
      <c r="H131" s="39">
        <f t="shared" si="8"/>
        <v>2.4646325232907772E-5</v>
      </c>
      <c r="I131" s="40">
        <v>36.83</v>
      </c>
      <c r="J131" s="40">
        <v>37.4</v>
      </c>
      <c r="K131" s="39">
        <f t="shared" si="9"/>
        <v>5.5155762956823853E-6</v>
      </c>
    </row>
    <row r="132" spans="1:11" x14ac:dyDescent="0.25">
      <c r="A132" s="34" t="s">
        <v>342</v>
      </c>
      <c r="B132" s="35" t="s">
        <v>175</v>
      </c>
      <c r="C132" s="35" t="s">
        <v>125</v>
      </c>
      <c r="D132" s="35" t="s">
        <v>110</v>
      </c>
      <c r="E132" s="36">
        <v>0.04</v>
      </c>
      <c r="F132" s="37" t="s">
        <v>8</v>
      </c>
      <c r="G132" s="38">
        <v>1</v>
      </c>
      <c r="H132" s="39">
        <f t="shared" si="8"/>
        <v>2.4646325232907772E-5</v>
      </c>
      <c r="I132" s="40">
        <v>29.29</v>
      </c>
      <c r="J132" s="40">
        <v>29.29</v>
      </c>
      <c r="K132" s="39">
        <f t="shared" si="9"/>
        <v>4.3195515962710441E-6</v>
      </c>
    </row>
    <row r="133" spans="1:11" x14ac:dyDescent="0.25">
      <c r="A133" s="34" t="s">
        <v>312</v>
      </c>
      <c r="B133" s="35" t="s">
        <v>313</v>
      </c>
      <c r="C133" s="35" t="s">
        <v>191</v>
      </c>
      <c r="D133" s="35" t="s">
        <v>314</v>
      </c>
      <c r="E133" s="36">
        <v>0.04</v>
      </c>
      <c r="F133" s="37" t="s">
        <v>8</v>
      </c>
      <c r="G133" s="38">
        <v>2</v>
      </c>
      <c r="H133" s="39">
        <f t="shared" si="8"/>
        <v>4.9292650465815544E-5</v>
      </c>
      <c r="I133" s="40">
        <v>31.24</v>
      </c>
      <c r="J133" s="40">
        <v>28.14</v>
      </c>
      <c r="K133" s="39">
        <f t="shared" si="9"/>
        <v>4.1499549989439129E-6</v>
      </c>
    </row>
    <row r="134" spans="1:11" x14ac:dyDescent="0.25">
      <c r="A134" s="34" t="s">
        <v>298</v>
      </c>
      <c r="B134" s="35" t="s">
        <v>299</v>
      </c>
      <c r="C134" s="35" t="s">
        <v>139</v>
      </c>
      <c r="D134" s="35" t="s">
        <v>126</v>
      </c>
      <c r="E134" s="36">
        <v>0.04</v>
      </c>
      <c r="F134" s="37" t="s">
        <v>8</v>
      </c>
      <c r="G134" s="38">
        <v>3</v>
      </c>
      <c r="H134" s="39">
        <f t="shared" si="8"/>
        <v>7.3938975698723322E-5</v>
      </c>
      <c r="I134" s="40">
        <v>38.479999999999997</v>
      </c>
      <c r="J134" s="40">
        <v>20.79</v>
      </c>
      <c r="K134" s="39">
        <f t="shared" si="9"/>
        <v>3.0660115290705021E-6</v>
      </c>
    </row>
    <row r="135" spans="1:11" x14ac:dyDescent="0.25">
      <c r="A135" s="34" t="s">
        <v>347</v>
      </c>
      <c r="B135" s="35" t="s">
        <v>131</v>
      </c>
      <c r="C135" s="35" t="s">
        <v>125</v>
      </c>
      <c r="D135" s="35" t="s">
        <v>132</v>
      </c>
      <c r="E135" s="36">
        <v>0.05</v>
      </c>
      <c r="F135" s="37" t="s">
        <v>17</v>
      </c>
      <c r="G135" s="38">
        <v>1</v>
      </c>
      <c r="H135" s="39">
        <f t="shared" si="8"/>
        <v>2.4646325232907772E-5</v>
      </c>
      <c r="I135" s="40">
        <v>28.9</v>
      </c>
      <c r="J135" s="40">
        <v>20.010000000000002</v>
      </c>
      <c r="K135" s="39">
        <f t="shared" si="9"/>
        <v>2.9509807934920998E-6</v>
      </c>
    </row>
    <row r="136" spans="1:11" x14ac:dyDescent="0.25">
      <c r="A136" s="34" t="s">
        <v>296</v>
      </c>
      <c r="B136" s="35" t="s">
        <v>297</v>
      </c>
      <c r="C136" s="35" t="s">
        <v>125</v>
      </c>
      <c r="D136" s="35" t="s">
        <v>110</v>
      </c>
      <c r="E136" s="36">
        <v>0.04</v>
      </c>
      <c r="F136" s="37" t="s">
        <v>8</v>
      </c>
      <c r="G136" s="38">
        <v>3</v>
      </c>
      <c r="H136" s="39">
        <f t="shared" si="8"/>
        <v>7.3938975698723322E-5</v>
      </c>
      <c r="I136" s="40">
        <v>51.15</v>
      </c>
      <c r="J136" s="40">
        <v>19.690000000000001</v>
      </c>
      <c r="K136" s="39">
        <f t="shared" si="9"/>
        <v>2.90378869684455E-6</v>
      </c>
    </row>
    <row r="137" spans="1:11" x14ac:dyDescent="0.25">
      <c r="A137" s="34" t="s">
        <v>353</v>
      </c>
      <c r="B137" s="35" t="s">
        <v>175</v>
      </c>
      <c r="C137" s="35" t="s">
        <v>125</v>
      </c>
      <c r="D137" s="35" t="s">
        <v>110</v>
      </c>
      <c r="E137" s="36">
        <v>0.04</v>
      </c>
      <c r="F137" s="37" t="s">
        <v>8</v>
      </c>
      <c r="G137" s="38">
        <v>1</v>
      </c>
      <c r="H137" s="39">
        <f t="shared" si="8"/>
        <v>2.4646325232907772E-5</v>
      </c>
      <c r="I137" s="40">
        <v>28</v>
      </c>
      <c r="J137" s="40">
        <v>17.25</v>
      </c>
      <c r="K137" s="39">
        <f t="shared" si="9"/>
        <v>2.5439489599069827E-6</v>
      </c>
    </row>
    <row r="138" spans="1:11" x14ac:dyDescent="0.25">
      <c r="A138" s="34" t="s">
        <v>345</v>
      </c>
      <c r="B138" s="35" t="s">
        <v>346</v>
      </c>
      <c r="C138" s="35" t="s">
        <v>125</v>
      </c>
      <c r="D138" s="35" t="s">
        <v>314</v>
      </c>
      <c r="E138" s="36">
        <v>0.04</v>
      </c>
      <c r="F138" s="37" t="s">
        <v>8</v>
      </c>
      <c r="G138" s="38">
        <v>1</v>
      </c>
      <c r="H138" s="39">
        <f t="shared" si="8"/>
        <v>2.4646325232907772E-5</v>
      </c>
      <c r="I138" s="40">
        <v>18.45</v>
      </c>
      <c r="J138" s="40">
        <v>15.35</v>
      </c>
      <c r="K138" s="39">
        <f t="shared" si="9"/>
        <v>2.2637458860621555E-6</v>
      </c>
    </row>
    <row r="139" spans="1:11" x14ac:dyDescent="0.25">
      <c r="A139" s="34" t="s">
        <v>344</v>
      </c>
      <c r="B139" s="35" t="s">
        <v>293</v>
      </c>
      <c r="C139" s="35" t="s">
        <v>168</v>
      </c>
      <c r="D139" s="35" t="s">
        <v>203</v>
      </c>
      <c r="E139" s="36">
        <v>0.04</v>
      </c>
      <c r="F139" s="37" t="s">
        <v>8</v>
      </c>
      <c r="G139" s="38">
        <v>1</v>
      </c>
      <c r="H139" s="39">
        <f t="shared" si="8"/>
        <v>2.4646325232907772E-5</v>
      </c>
      <c r="I139" s="40">
        <v>14.22</v>
      </c>
      <c r="J139" s="40">
        <v>14.22</v>
      </c>
      <c r="K139" s="39">
        <f t="shared" si="9"/>
        <v>2.0970987947754954E-6</v>
      </c>
    </row>
    <row r="140" spans="1:11" x14ac:dyDescent="0.25">
      <c r="A140" s="34" t="s">
        <v>311</v>
      </c>
      <c r="B140" s="35" t="s">
        <v>218</v>
      </c>
      <c r="C140" s="35" t="s">
        <v>168</v>
      </c>
      <c r="D140" s="35" t="s">
        <v>110</v>
      </c>
      <c r="E140" s="36">
        <v>0.04</v>
      </c>
      <c r="F140" s="37" t="s">
        <v>8</v>
      </c>
      <c r="G140" s="38">
        <v>2</v>
      </c>
      <c r="H140" s="39">
        <f t="shared" si="8"/>
        <v>4.9292650465815544E-5</v>
      </c>
      <c r="I140" s="40">
        <v>12.73</v>
      </c>
      <c r="J140" s="40">
        <v>12.73</v>
      </c>
      <c r="K140" s="39">
        <f t="shared" si="9"/>
        <v>1.8773605947603415E-6</v>
      </c>
    </row>
    <row r="141" spans="1:11" x14ac:dyDescent="0.25">
      <c r="A141" s="34" t="s">
        <v>287</v>
      </c>
      <c r="B141" s="35" t="s">
        <v>288</v>
      </c>
      <c r="C141" s="35" t="s">
        <v>289</v>
      </c>
      <c r="D141" s="35" t="s">
        <v>132</v>
      </c>
      <c r="E141" s="36">
        <v>0.01</v>
      </c>
      <c r="F141" s="37" t="s">
        <v>8</v>
      </c>
      <c r="G141" s="38">
        <v>3</v>
      </c>
      <c r="H141" s="39">
        <f t="shared" si="8"/>
        <v>7.3938975698723322E-5</v>
      </c>
      <c r="I141" s="40">
        <v>21.38</v>
      </c>
      <c r="J141" s="40">
        <v>11.48</v>
      </c>
      <c r="K141" s="39">
        <f t="shared" si="9"/>
        <v>1.69301646723085E-6</v>
      </c>
    </row>
    <row r="142" spans="1:11" x14ac:dyDescent="0.25">
      <c r="A142" s="34" t="s">
        <v>322</v>
      </c>
      <c r="B142" s="35" t="s">
        <v>295</v>
      </c>
      <c r="C142" s="35" t="s">
        <v>168</v>
      </c>
      <c r="D142" s="35" t="s">
        <v>110</v>
      </c>
      <c r="E142" s="36">
        <v>0.04</v>
      </c>
      <c r="F142" s="37" t="s">
        <v>8</v>
      </c>
      <c r="G142" s="38">
        <v>2</v>
      </c>
      <c r="H142" s="39">
        <f t="shared" si="8"/>
        <v>4.9292650465815544E-5</v>
      </c>
      <c r="I142" s="40">
        <v>31.42</v>
      </c>
      <c r="J142" s="40">
        <v>9.8800000000000008</v>
      </c>
      <c r="K142" s="39">
        <f t="shared" si="9"/>
        <v>1.4570559839931009E-6</v>
      </c>
    </row>
    <row r="143" spans="1:11" x14ac:dyDescent="0.25">
      <c r="A143" s="34" t="s">
        <v>338</v>
      </c>
      <c r="B143" s="35" t="s">
        <v>131</v>
      </c>
      <c r="C143" s="35" t="s">
        <v>125</v>
      </c>
      <c r="D143" s="35" t="s">
        <v>132</v>
      </c>
      <c r="E143" s="36">
        <v>0.05</v>
      </c>
      <c r="F143" s="37" t="s">
        <v>17</v>
      </c>
      <c r="G143" s="38">
        <v>1</v>
      </c>
      <c r="H143" s="39">
        <f t="shared" si="8"/>
        <v>2.4646325232907772E-5</v>
      </c>
      <c r="I143" s="40">
        <v>776.86</v>
      </c>
      <c r="J143" s="40">
        <v>9.3800000000000008</v>
      </c>
      <c r="K143" s="39">
        <f t="shared" si="9"/>
        <v>1.3833183329813041E-6</v>
      </c>
    </row>
    <row r="144" spans="1:11" x14ac:dyDescent="0.25">
      <c r="A144" s="34" t="s">
        <v>356</v>
      </c>
      <c r="B144" s="35" t="s">
        <v>357</v>
      </c>
      <c r="C144" s="35" t="s">
        <v>125</v>
      </c>
      <c r="D144" s="35" t="s">
        <v>77</v>
      </c>
      <c r="E144" s="36">
        <v>0.05</v>
      </c>
      <c r="F144" s="37" t="s">
        <v>8</v>
      </c>
      <c r="G144" s="38">
        <v>1</v>
      </c>
      <c r="H144" s="39">
        <f t="shared" si="8"/>
        <v>2.4646325232907772E-5</v>
      </c>
      <c r="I144" s="40">
        <v>12.83</v>
      </c>
      <c r="J144" s="40">
        <v>7.16</v>
      </c>
      <c r="K144" s="39">
        <f t="shared" si="9"/>
        <v>1.0559231624889272E-6</v>
      </c>
    </row>
    <row r="145" spans="1:11" x14ac:dyDescent="0.25">
      <c r="A145" s="34" t="s">
        <v>339</v>
      </c>
      <c r="B145" s="35" t="s">
        <v>340</v>
      </c>
      <c r="C145" s="35" t="s">
        <v>341</v>
      </c>
      <c r="D145" s="35" t="s">
        <v>314</v>
      </c>
      <c r="E145" s="36">
        <v>0.2</v>
      </c>
      <c r="F145" s="37" t="s">
        <v>8</v>
      </c>
      <c r="G145" s="38">
        <v>1</v>
      </c>
      <c r="H145" s="39">
        <f t="shared" si="8"/>
        <v>2.4646325232907772E-5</v>
      </c>
      <c r="I145" s="40">
        <v>12.75</v>
      </c>
      <c r="J145" s="40">
        <v>5.96</v>
      </c>
      <c r="K145" s="39">
        <f t="shared" si="9"/>
        <v>8.7895280006061544E-7</v>
      </c>
    </row>
    <row r="146" spans="1:11" x14ac:dyDescent="0.25">
      <c r="A146" s="34" t="s">
        <v>343</v>
      </c>
      <c r="B146" s="35" t="s">
        <v>293</v>
      </c>
      <c r="C146" s="35" t="s">
        <v>168</v>
      </c>
      <c r="D146" s="35" t="s">
        <v>203</v>
      </c>
      <c r="E146" s="36">
        <v>0.04</v>
      </c>
      <c r="F146" s="37" t="s">
        <v>8</v>
      </c>
      <c r="G146" s="38">
        <v>1</v>
      </c>
      <c r="H146" s="39">
        <f t="shared" si="8"/>
        <v>2.4646325232907772E-5</v>
      </c>
      <c r="I146" s="40">
        <v>4.9800000000000004</v>
      </c>
      <c r="J146" s="40">
        <v>4.9800000000000004</v>
      </c>
      <c r="K146" s="39">
        <f t="shared" si="9"/>
        <v>7.3442700407749412E-7</v>
      </c>
    </row>
    <row r="147" spans="1:11" x14ac:dyDescent="0.25">
      <c r="A147" s="34" t="s">
        <v>226</v>
      </c>
      <c r="B147" s="35" t="s">
        <v>227</v>
      </c>
      <c r="C147" s="35" t="s">
        <v>139</v>
      </c>
      <c r="D147" s="35" t="s">
        <v>77</v>
      </c>
      <c r="E147" s="36">
        <v>0.04</v>
      </c>
      <c r="F147" s="37" t="s">
        <v>8</v>
      </c>
      <c r="G147" s="38">
        <v>16</v>
      </c>
      <c r="H147" s="39">
        <f t="shared" si="8"/>
        <v>3.9434120372652435E-4</v>
      </c>
      <c r="I147" s="40">
        <v>21357.279999999999</v>
      </c>
      <c r="J147" s="40">
        <v>0</v>
      </c>
      <c r="K147" s="39">
        <f t="shared" si="9"/>
        <v>0</v>
      </c>
    </row>
    <row r="148" spans="1:11" x14ac:dyDescent="0.25">
      <c r="A148" s="34" t="s">
        <v>268</v>
      </c>
      <c r="B148" s="35" t="s">
        <v>269</v>
      </c>
      <c r="C148" s="35" t="s">
        <v>191</v>
      </c>
      <c r="D148" s="35" t="s">
        <v>203</v>
      </c>
      <c r="E148" s="36">
        <v>0.04</v>
      </c>
      <c r="F148" s="37" t="s">
        <v>8</v>
      </c>
      <c r="G148" s="38">
        <v>5</v>
      </c>
      <c r="H148" s="39">
        <f t="shared" si="8"/>
        <v>1.2323162616453888E-4</v>
      </c>
      <c r="I148" s="40">
        <v>5661.23</v>
      </c>
      <c r="J148" s="40">
        <v>0</v>
      </c>
      <c r="K148" s="39">
        <f t="shared" si="9"/>
        <v>0</v>
      </c>
    </row>
    <row r="149" spans="1:11" x14ac:dyDescent="0.25">
      <c r="A149" s="34" t="s">
        <v>294</v>
      </c>
      <c r="B149" s="35" t="s">
        <v>295</v>
      </c>
      <c r="C149" s="35" t="s">
        <v>168</v>
      </c>
      <c r="D149" s="35" t="s">
        <v>110</v>
      </c>
      <c r="E149" s="36">
        <v>0.04</v>
      </c>
      <c r="F149" s="37" t="s">
        <v>8</v>
      </c>
      <c r="G149" s="38">
        <v>3</v>
      </c>
      <c r="H149" s="39">
        <f t="shared" si="8"/>
        <v>7.3938975698723322E-5</v>
      </c>
      <c r="I149" s="40">
        <v>46.5</v>
      </c>
      <c r="J149" s="40">
        <v>0</v>
      </c>
      <c r="K149" s="39">
        <f t="shared" si="9"/>
        <v>0</v>
      </c>
    </row>
    <row r="150" spans="1:11" x14ac:dyDescent="0.25">
      <c r="A150" s="34" t="s">
        <v>306</v>
      </c>
      <c r="B150" s="35" t="s">
        <v>307</v>
      </c>
      <c r="C150" s="35" t="s">
        <v>139</v>
      </c>
      <c r="D150" s="35" t="s">
        <v>308</v>
      </c>
      <c r="E150" s="36">
        <v>0.04</v>
      </c>
      <c r="F150" s="37" t="s">
        <v>8</v>
      </c>
      <c r="G150" s="38">
        <v>3</v>
      </c>
      <c r="H150" s="39">
        <f t="shared" si="8"/>
        <v>7.3938975698723322E-5</v>
      </c>
      <c r="I150" s="40">
        <v>3956.53</v>
      </c>
      <c r="J150" s="40">
        <v>0</v>
      </c>
      <c r="K150" s="39">
        <f t="shared" si="9"/>
        <v>0</v>
      </c>
    </row>
    <row r="151" spans="1:11" x14ac:dyDescent="0.25">
      <c r="A151" s="34" t="s">
        <v>328</v>
      </c>
      <c r="B151" s="35" t="s">
        <v>329</v>
      </c>
      <c r="C151" s="35" t="s">
        <v>168</v>
      </c>
      <c r="D151" s="35" t="s">
        <v>132</v>
      </c>
      <c r="E151" s="36">
        <v>0.04</v>
      </c>
      <c r="F151" s="37" t="s">
        <v>8</v>
      </c>
      <c r="G151" s="38">
        <v>2</v>
      </c>
      <c r="H151" s="39">
        <f t="shared" si="8"/>
        <v>4.9292650465815544E-5</v>
      </c>
      <c r="I151" s="40">
        <v>401.23</v>
      </c>
      <c r="J151" s="40">
        <v>0</v>
      </c>
      <c r="K151" s="39">
        <f t="shared" si="9"/>
        <v>0</v>
      </c>
    </row>
    <row r="152" spans="1:11" x14ac:dyDescent="0.25">
      <c r="A152" s="34" t="s">
        <v>334</v>
      </c>
      <c r="B152" s="35" t="s">
        <v>335</v>
      </c>
      <c r="C152" s="35" t="s">
        <v>125</v>
      </c>
      <c r="D152" s="35" t="s">
        <v>126</v>
      </c>
      <c r="E152" s="36">
        <v>0.05</v>
      </c>
      <c r="F152" s="37" t="s">
        <v>17</v>
      </c>
      <c r="G152" s="38">
        <v>2</v>
      </c>
      <c r="H152" s="39">
        <f t="shared" si="8"/>
        <v>4.9292650465815544E-5</v>
      </c>
      <c r="I152" s="40">
        <v>2669.18</v>
      </c>
      <c r="J152" s="40">
        <v>0</v>
      </c>
      <c r="K152" s="39">
        <f t="shared" si="9"/>
        <v>0</v>
      </c>
    </row>
    <row r="153" spans="1:11" x14ac:dyDescent="0.25">
      <c r="A153" s="34" t="s">
        <v>358</v>
      </c>
      <c r="B153" s="35" t="s">
        <v>359</v>
      </c>
      <c r="C153" s="35" t="s">
        <v>173</v>
      </c>
      <c r="D153" s="35" t="s">
        <v>126</v>
      </c>
      <c r="E153" s="36">
        <v>0.04</v>
      </c>
      <c r="F153" s="37" t="s">
        <v>8</v>
      </c>
      <c r="G153" s="38">
        <v>1</v>
      </c>
      <c r="H153" s="39">
        <f t="shared" si="8"/>
        <v>2.4646325232907772E-5</v>
      </c>
      <c r="I153" s="40">
        <v>1354.42</v>
      </c>
      <c r="J153" s="40">
        <v>0</v>
      </c>
      <c r="K153" s="39">
        <f t="shared" si="9"/>
        <v>0</v>
      </c>
    </row>
    <row r="154" spans="1:11" x14ac:dyDescent="0.25">
      <c r="A154" s="81" t="s">
        <v>362</v>
      </c>
      <c r="B154" s="82" t="s">
        <v>363</v>
      </c>
      <c r="C154" s="82" t="s">
        <v>139</v>
      </c>
      <c r="D154" s="82" t="s">
        <v>126</v>
      </c>
      <c r="E154" s="83">
        <v>0.04</v>
      </c>
      <c r="F154" s="84" t="s">
        <v>8</v>
      </c>
      <c r="G154" s="85">
        <v>1</v>
      </c>
      <c r="H154" s="86">
        <f t="shared" si="8"/>
        <v>2.4646325232907772E-5</v>
      </c>
      <c r="I154" s="87">
        <v>166.73</v>
      </c>
      <c r="J154" s="87">
        <v>0</v>
      </c>
      <c r="K154" s="86">
        <f t="shared" si="9"/>
        <v>0</v>
      </c>
    </row>
  </sheetData>
  <sortState xmlns:xlrd2="http://schemas.microsoft.com/office/spreadsheetml/2017/richdata2" ref="A2:K154">
    <sortCondition descending="1" ref="J2:J154"/>
  </sortState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3C95-8C26-4239-A7A2-98C9540E620B}">
  <dimension ref="A1:T50"/>
  <sheetViews>
    <sheetView workbookViewId="0">
      <selection sqref="A1:O50"/>
    </sheetView>
  </sheetViews>
  <sheetFormatPr defaultColWidth="8.7109375" defaultRowHeight="15" x14ac:dyDescent="0.25"/>
  <cols>
    <col min="1" max="1" width="11.85546875" style="10" bestFit="1" customWidth="1"/>
    <col min="2" max="2" width="39.28515625" style="3" customWidth="1"/>
    <col min="3" max="3" width="20.42578125" style="1" customWidth="1"/>
    <col min="4" max="4" width="18.140625" style="1" customWidth="1"/>
    <col min="5" max="5" width="13.5703125" style="3" customWidth="1"/>
    <col min="6" max="6" width="23.28515625" style="3" customWidth="1"/>
    <col min="7" max="7" width="13.42578125" style="3" customWidth="1"/>
    <col min="8" max="8" width="21.5703125" style="3" customWidth="1"/>
    <col min="9" max="9" width="27.85546875" style="3" customWidth="1"/>
    <col min="10" max="10" width="19" style="3" customWidth="1"/>
    <col min="11" max="11" width="21.85546875" style="3" customWidth="1"/>
    <col min="12" max="12" width="21" style="3" customWidth="1"/>
    <col min="13" max="13" width="24.42578125" style="3" customWidth="1"/>
    <col min="14" max="14" width="21.7109375" style="3" customWidth="1"/>
    <col min="15" max="15" width="24.140625" style="3" customWidth="1"/>
    <col min="16" max="17" width="8.7109375" style="3"/>
    <col min="18" max="18" width="9.140625" style="3" bestFit="1" customWidth="1"/>
    <col min="19" max="16384" width="8.7109375" style="3"/>
  </cols>
  <sheetData>
    <row r="1" spans="1:18" s="2" customFormat="1" ht="42.6" customHeight="1" x14ac:dyDescent="0.25">
      <c r="A1" s="62" t="s">
        <v>0</v>
      </c>
      <c r="B1" s="62" t="s">
        <v>1</v>
      </c>
      <c r="C1" s="62" t="s">
        <v>368</v>
      </c>
      <c r="D1" s="62" t="s">
        <v>2</v>
      </c>
      <c r="E1" s="62" t="s">
        <v>65</v>
      </c>
      <c r="F1" s="62" t="s">
        <v>67</v>
      </c>
      <c r="G1" s="62" t="s">
        <v>3</v>
      </c>
      <c r="H1" s="62" t="s">
        <v>68</v>
      </c>
      <c r="I1" s="62" t="s">
        <v>116</v>
      </c>
      <c r="J1" s="62" t="s">
        <v>117</v>
      </c>
      <c r="K1" s="62" t="s">
        <v>4</v>
      </c>
      <c r="L1" s="62" t="s">
        <v>5</v>
      </c>
      <c r="M1" s="62" t="s">
        <v>118</v>
      </c>
      <c r="N1" s="62" t="s">
        <v>119</v>
      </c>
      <c r="O1" s="62" t="s">
        <v>120</v>
      </c>
    </row>
    <row r="2" spans="1:18" ht="20.100000000000001" customHeight="1" x14ac:dyDescent="0.25">
      <c r="A2" s="34" t="s">
        <v>123</v>
      </c>
      <c r="B2" s="35" t="s">
        <v>124</v>
      </c>
      <c r="C2" s="36">
        <v>0.05</v>
      </c>
      <c r="D2" s="37" t="s">
        <v>17</v>
      </c>
      <c r="E2" s="38">
        <v>9007</v>
      </c>
      <c r="F2" s="39">
        <v>0.29381830044038493</v>
      </c>
      <c r="G2" s="40">
        <v>1485348.17</v>
      </c>
      <c r="H2" s="39">
        <v>0.38848893178800742</v>
      </c>
      <c r="I2" s="40">
        <v>164.91042189408236</v>
      </c>
      <c r="J2" s="38">
        <v>3711047</v>
      </c>
      <c r="K2" s="40">
        <v>4.4437707712697353E-5</v>
      </c>
      <c r="L2" s="38">
        <v>291766</v>
      </c>
      <c r="M2" s="41">
        <v>2.1157599999999999</v>
      </c>
      <c r="N2" s="40">
        <v>617306.83215999999</v>
      </c>
      <c r="O2" s="42">
        <v>0.16634303800517752</v>
      </c>
    </row>
    <row r="3" spans="1:18" ht="20.100000000000001" customHeight="1" x14ac:dyDescent="0.25">
      <c r="A3" s="34" t="s">
        <v>127</v>
      </c>
      <c r="B3" s="35" t="s">
        <v>124</v>
      </c>
      <c r="C3" s="36">
        <v>0.05</v>
      </c>
      <c r="D3" s="37" t="s">
        <v>17</v>
      </c>
      <c r="E3" s="38">
        <v>6103</v>
      </c>
      <c r="F3" s="39">
        <v>0.19908660903604633</v>
      </c>
      <c r="G3" s="40">
        <v>532393.61</v>
      </c>
      <c r="H3" s="39">
        <v>0.13924615724248748</v>
      </c>
      <c r="I3" s="40">
        <v>87.234738653121411</v>
      </c>
      <c r="J3" s="38">
        <v>169280</v>
      </c>
      <c r="K3" s="40">
        <v>5.1532808750662457E-4</v>
      </c>
      <c r="L3" s="38">
        <v>198244</v>
      </c>
      <c r="M3" s="41">
        <v>2.1157599999999999</v>
      </c>
      <c r="N3" s="40">
        <v>419436.72543999995</v>
      </c>
      <c r="O3" s="42">
        <v>2.4777689357277879</v>
      </c>
    </row>
    <row r="4" spans="1:18" ht="20.100000000000001" customHeight="1" x14ac:dyDescent="0.25">
      <c r="A4" s="34" t="s">
        <v>128</v>
      </c>
      <c r="B4" s="35" t="s">
        <v>124</v>
      </c>
      <c r="C4" s="36">
        <v>0.05</v>
      </c>
      <c r="D4" s="37" t="s">
        <v>17</v>
      </c>
      <c r="E4" s="38">
        <v>6033</v>
      </c>
      <c r="F4" s="39">
        <v>0.19680313162616211</v>
      </c>
      <c r="G4" s="40">
        <v>637546.19999999995</v>
      </c>
      <c r="H4" s="39">
        <v>0.16674854233233635</v>
      </c>
      <c r="I4" s="40">
        <v>105.67647936350073</v>
      </c>
      <c r="J4" s="38">
        <v>176466</v>
      </c>
      <c r="K4" s="40">
        <v>5.9884895313261897E-4</v>
      </c>
      <c r="L4" s="38">
        <v>220084</v>
      </c>
      <c r="M4" s="41">
        <v>2.1157599999999999</v>
      </c>
      <c r="N4" s="40">
        <v>465644.92383999994</v>
      </c>
      <c r="O4" s="42">
        <v>2.6387231752292224</v>
      </c>
      <c r="R4" s="22"/>
    </row>
    <row r="5" spans="1:18" ht="20.100000000000001" customHeight="1" x14ac:dyDescent="0.25">
      <c r="A5" s="34" t="s">
        <v>129</v>
      </c>
      <c r="B5" s="35" t="s">
        <v>124</v>
      </c>
      <c r="C5" s="36">
        <v>0.05</v>
      </c>
      <c r="D5" s="37" t="s">
        <v>17</v>
      </c>
      <c r="E5" s="38">
        <v>3622</v>
      </c>
      <c r="F5" s="39">
        <v>0.11815364540857935</v>
      </c>
      <c r="G5" s="40">
        <v>263023.21999999997</v>
      </c>
      <c r="H5" s="39">
        <v>6.8793035758910367E-2</v>
      </c>
      <c r="I5" s="40">
        <v>72.618227498619532</v>
      </c>
      <c r="J5" s="38">
        <v>102592</v>
      </c>
      <c r="K5" s="40">
        <v>7.0783518694069261E-4</v>
      </c>
      <c r="L5" s="38">
        <v>123887</v>
      </c>
      <c r="M5" s="41">
        <v>2.85</v>
      </c>
      <c r="N5" s="40">
        <v>353077.95</v>
      </c>
      <c r="O5" s="42">
        <v>3.441573904398004</v>
      </c>
    </row>
    <row r="6" spans="1:18" ht="20.100000000000001" customHeight="1" x14ac:dyDescent="0.25">
      <c r="A6" s="34" t="s">
        <v>133</v>
      </c>
      <c r="B6" s="35" t="s">
        <v>134</v>
      </c>
      <c r="C6" s="36">
        <v>0.04</v>
      </c>
      <c r="D6" s="37" t="s">
        <v>8</v>
      </c>
      <c r="E6" s="38">
        <v>1284</v>
      </c>
      <c r="F6" s="39">
        <v>4.1885499918447235E-2</v>
      </c>
      <c r="G6" s="40">
        <v>30937.54</v>
      </c>
      <c r="H6" s="39">
        <v>8.0916327292804031E-3</v>
      </c>
      <c r="I6" s="40">
        <v>24.094657320872276</v>
      </c>
      <c r="J6" s="38">
        <v>19568</v>
      </c>
      <c r="K6" s="40">
        <v>1.2313295850813713E-3</v>
      </c>
      <c r="L6" s="38">
        <v>24134</v>
      </c>
      <c r="M6" s="41">
        <v>0.97921000000000002</v>
      </c>
      <c r="N6" s="40">
        <v>23632.254140000001</v>
      </c>
      <c r="O6" s="42">
        <v>1.2076990055192152</v>
      </c>
      <c r="R6" s="22"/>
    </row>
    <row r="7" spans="1:18" ht="20.100000000000001" customHeight="1" x14ac:dyDescent="0.25">
      <c r="A7" s="34" t="s">
        <v>135</v>
      </c>
      <c r="B7" s="35" t="s">
        <v>136</v>
      </c>
      <c r="C7" s="43">
        <v>1.7999999999999999E-2</v>
      </c>
      <c r="D7" s="37" t="s">
        <v>17</v>
      </c>
      <c r="E7" s="38">
        <v>1280</v>
      </c>
      <c r="F7" s="39">
        <v>4.1755015495025284E-2</v>
      </c>
      <c r="G7" s="40">
        <v>541002.13</v>
      </c>
      <c r="H7" s="39">
        <v>0.1414976931494363</v>
      </c>
      <c r="I7" s="40">
        <v>422.65791406250003</v>
      </c>
      <c r="J7" s="38">
        <v>39914</v>
      </c>
      <c r="K7" s="40">
        <v>1.058921466308814E-2</v>
      </c>
      <c r="L7" s="38">
        <v>57223</v>
      </c>
      <c r="M7" s="41">
        <v>12.00427</v>
      </c>
      <c r="N7" s="40">
        <v>686920.34221000003</v>
      </c>
      <c r="O7" s="42">
        <v>17.210010076915371</v>
      </c>
    </row>
    <row r="8" spans="1:18" ht="20.100000000000001" customHeight="1" x14ac:dyDescent="0.25">
      <c r="A8" s="34" t="s">
        <v>143</v>
      </c>
      <c r="B8" s="35" t="s">
        <v>134</v>
      </c>
      <c r="C8" s="36">
        <v>0.04</v>
      </c>
      <c r="D8" s="37" t="s">
        <v>8</v>
      </c>
      <c r="E8" s="38">
        <v>731</v>
      </c>
      <c r="F8" s="39">
        <v>2.3846028380362094E-2</v>
      </c>
      <c r="G8" s="40">
        <v>19503.61</v>
      </c>
      <c r="H8" s="39">
        <v>5.1011182212651867E-3</v>
      </c>
      <c r="I8" s="40">
        <v>26.680725034199728</v>
      </c>
      <c r="J8" s="38">
        <v>10258</v>
      </c>
      <c r="K8" s="40">
        <v>2.6009675408656392E-3</v>
      </c>
      <c r="L8" s="38">
        <v>12784</v>
      </c>
      <c r="M8" s="41">
        <v>0.97921000000000002</v>
      </c>
      <c r="N8" s="40">
        <v>12518.22064</v>
      </c>
      <c r="O8" s="42">
        <v>1.2203373601091829</v>
      </c>
    </row>
    <row r="9" spans="1:18" ht="20.100000000000001" customHeight="1" x14ac:dyDescent="0.25">
      <c r="A9" s="34" t="s">
        <v>145</v>
      </c>
      <c r="B9" s="35" t="s">
        <v>134</v>
      </c>
      <c r="C9" s="36">
        <v>0.04</v>
      </c>
      <c r="D9" s="37" t="s">
        <v>8</v>
      </c>
      <c r="E9" s="38">
        <v>537</v>
      </c>
      <c r="F9" s="39">
        <v>1.7517533844397325E-2</v>
      </c>
      <c r="G9" s="40">
        <v>13988.44</v>
      </c>
      <c r="H9" s="39">
        <v>3.658639922100308E-3</v>
      </c>
      <c r="I9" s="40">
        <v>26.0492364990689</v>
      </c>
      <c r="J9" s="38">
        <v>15427</v>
      </c>
      <c r="K9" s="40">
        <v>1.688548421538141E-3</v>
      </c>
      <c r="L9" s="38">
        <v>17267</v>
      </c>
      <c r="M9" s="41">
        <v>0.97921000000000002</v>
      </c>
      <c r="N9" s="40">
        <v>16908.019070000002</v>
      </c>
      <c r="O9" s="42">
        <v>1.0960017547157581</v>
      </c>
    </row>
    <row r="10" spans="1:18" ht="20.100000000000001" customHeight="1" x14ac:dyDescent="0.25">
      <c r="A10" s="34" t="s">
        <v>147</v>
      </c>
      <c r="B10" s="35" t="s">
        <v>124</v>
      </c>
      <c r="C10" s="36">
        <v>0.05</v>
      </c>
      <c r="D10" s="37" t="s">
        <v>17</v>
      </c>
      <c r="E10" s="38">
        <v>338</v>
      </c>
      <c r="F10" s="39">
        <v>1.1025933779155114E-2</v>
      </c>
      <c r="G10" s="40">
        <v>43168.75</v>
      </c>
      <c r="H10" s="39">
        <v>1.1290673737540974E-2</v>
      </c>
      <c r="I10" s="40">
        <v>127.71819526627219</v>
      </c>
      <c r="J10" s="38">
        <v>9223</v>
      </c>
      <c r="K10" s="40">
        <v>1.3847793046326813E-2</v>
      </c>
      <c r="L10" s="38">
        <v>9904</v>
      </c>
      <c r="M10" s="41">
        <v>1.7420100000000001</v>
      </c>
      <c r="N10" s="40">
        <v>17252.867040000001</v>
      </c>
      <c r="O10" s="42">
        <v>1.8706350471646971</v>
      </c>
    </row>
    <row r="11" spans="1:18" ht="20.100000000000001" customHeight="1" x14ac:dyDescent="0.25">
      <c r="A11" s="34" t="s">
        <v>149</v>
      </c>
      <c r="B11" s="35" t="s">
        <v>150</v>
      </c>
      <c r="C11" s="36">
        <v>0.04</v>
      </c>
      <c r="D11" s="37" t="s">
        <v>8</v>
      </c>
      <c r="E11" s="38">
        <v>315</v>
      </c>
      <c r="F11" s="39">
        <v>1.0275648344478878E-2</v>
      </c>
      <c r="G11" s="40">
        <v>15805.01</v>
      </c>
      <c r="H11" s="39">
        <v>4.1337590578502384E-3</v>
      </c>
      <c r="I11" s="40">
        <v>50.174634920634922</v>
      </c>
      <c r="J11" s="38">
        <v>6703</v>
      </c>
      <c r="K11" s="40">
        <v>7.4853998091354498E-3</v>
      </c>
      <c r="L11" s="38">
        <v>9759</v>
      </c>
      <c r="M11" s="41">
        <v>1.2366600000000001</v>
      </c>
      <c r="N11" s="40">
        <v>12068.56494</v>
      </c>
      <c r="O11" s="42">
        <v>1.8004721676861106</v>
      </c>
    </row>
    <row r="12" spans="1:18" ht="20.100000000000001" customHeight="1" x14ac:dyDescent="0.25">
      <c r="A12" s="34" t="s">
        <v>156</v>
      </c>
      <c r="B12" s="35" t="s">
        <v>157</v>
      </c>
      <c r="C12" s="36">
        <v>0.04</v>
      </c>
      <c r="D12" s="37" t="s">
        <v>8</v>
      </c>
      <c r="E12" s="38">
        <v>277</v>
      </c>
      <c r="F12" s="39">
        <v>9.036046321970314E-3</v>
      </c>
      <c r="G12" s="40">
        <v>9213.4699999999993</v>
      </c>
      <c r="H12" s="39">
        <v>2.4097589983639008E-3</v>
      </c>
      <c r="I12" s="40">
        <v>33.261624548736457</v>
      </c>
      <c r="J12" s="38">
        <v>7868</v>
      </c>
      <c r="K12" s="40">
        <v>4.2274560941454572E-3</v>
      </c>
      <c r="L12" s="38">
        <v>9287</v>
      </c>
      <c r="M12" s="41">
        <v>0.97921000000000002</v>
      </c>
      <c r="N12" s="40">
        <v>9093.9232700000011</v>
      </c>
      <c r="O12" s="42">
        <v>1.1558112951194714</v>
      </c>
    </row>
    <row r="13" spans="1:18" ht="20.100000000000001" customHeight="1" x14ac:dyDescent="0.25">
      <c r="A13" s="34" t="s">
        <v>158</v>
      </c>
      <c r="B13" s="35" t="s">
        <v>124</v>
      </c>
      <c r="C13" s="36">
        <v>0.05</v>
      </c>
      <c r="D13" s="37" t="s">
        <v>17</v>
      </c>
      <c r="E13" s="38">
        <v>253</v>
      </c>
      <c r="F13" s="39">
        <v>8.2531397814385905E-3</v>
      </c>
      <c r="G13" s="40">
        <v>46993.35</v>
      </c>
      <c r="H13" s="39">
        <v>1.2290987871644909E-2</v>
      </c>
      <c r="I13" s="40">
        <v>185.74446640316205</v>
      </c>
      <c r="J13" s="38">
        <v>7660</v>
      </c>
      <c r="K13" s="40">
        <v>2.4248624856809668E-2</v>
      </c>
      <c r="L13" s="38">
        <v>9220</v>
      </c>
      <c r="M13" s="41">
        <v>2.3926599999999998</v>
      </c>
      <c r="N13" s="40">
        <v>22060.325199999999</v>
      </c>
      <c r="O13" s="42">
        <v>2.8799380156657963</v>
      </c>
    </row>
    <row r="14" spans="1:18" ht="20.100000000000001" customHeight="1" x14ac:dyDescent="0.25">
      <c r="A14" s="34" t="s">
        <v>160</v>
      </c>
      <c r="B14" s="35" t="s">
        <v>161</v>
      </c>
      <c r="C14" s="36">
        <v>0.04</v>
      </c>
      <c r="D14" s="37" t="s">
        <v>8</v>
      </c>
      <c r="E14" s="38">
        <v>224</v>
      </c>
      <c r="F14" s="39">
        <v>7.3071277116294239E-3</v>
      </c>
      <c r="G14" s="40">
        <v>6677.72</v>
      </c>
      <c r="H14" s="39">
        <v>1.7465402132480583E-3</v>
      </c>
      <c r="I14" s="40">
        <v>29.811250000000001</v>
      </c>
      <c r="J14" s="38">
        <v>2664</v>
      </c>
      <c r="K14" s="40">
        <v>1.119040915915916E-2</v>
      </c>
      <c r="L14" s="38">
        <v>3438</v>
      </c>
      <c r="M14" s="41">
        <v>1.49</v>
      </c>
      <c r="N14" s="40">
        <v>5122.62</v>
      </c>
      <c r="O14" s="42">
        <v>1.9229054054054053</v>
      </c>
    </row>
    <row r="15" spans="1:18" ht="20.100000000000001" customHeight="1" x14ac:dyDescent="0.25">
      <c r="A15" s="34" t="s">
        <v>179</v>
      </c>
      <c r="B15" s="35" t="s">
        <v>134</v>
      </c>
      <c r="C15" s="36">
        <v>0.04</v>
      </c>
      <c r="D15" s="37" t="s">
        <v>8</v>
      </c>
      <c r="E15" s="38">
        <v>93</v>
      </c>
      <c r="F15" s="39">
        <v>3.0337628445604304E-3</v>
      </c>
      <c r="G15" s="40">
        <v>1711.88</v>
      </c>
      <c r="H15" s="39">
        <v>4.4773773986556581E-4</v>
      </c>
      <c r="I15" s="40">
        <v>18.407311827956992</v>
      </c>
      <c r="J15" s="38">
        <v>1878</v>
      </c>
      <c r="K15" s="40">
        <v>9.8015504941198033E-3</v>
      </c>
      <c r="L15" s="38">
        <v>1899</v>
      </c>
      <c r="M15" s="41">
        <v>0.97921000000000002</v>
      </c>
      <c r="N15" s="40">
        <v>1859.5197900000001</v>
      </c>
      <c r="O15" s="42">
        <v>0.99015963258785944</v>
      </c>
    </row>
    <row r="16" spans="1:18" ht="20.100000000000001" customHeight="1" x14ac:dyDescent="0.25">
      <c r="A16" s="34" t="s">
        <v>180</v>
      </c>
      <c r="B16" s="35" t="s">
        <v>181</v>
      </c>
      <c r="C16" s="36">
        <v>0.05</v>
      </c>
      <c r="D16" s="37" t="s">
        <v>17</v>
      </c>
      <c r="E16" s="38">
        <v>87</v>
      </c>
      <c r="F16" s="39">
        <v>2.8380362094274996E-3</v>
      </c>
      <c r="G16" s="40">
        <v>100054.87</v>
      </c>
      <c r="H16" s="39">
        <v>2.6169089747145245E-2</v>
      </c>
      <c r="I16" s="40">
        <v>1150.0559770114942</v>
      </c>
      <c r="J16" s="38">
        <v>2839</v>
      </c>
      <c r="K16" s="40">
        <v>0.40509192568210434</v>
      </c>
      <c r="L16" s="38">
        <v>4152</v>
      </c>
      <c r="M16" s="41">
        <v>27.805330000000001</v>
      </c>
      <c r="N16" s="40">
        <v>115447.73016000001</v>
      </c>
      <c r="O16" s="42">
        <v>40.664927847833745</v>
      </c>
    </row>
    <row r="17" spans="1:15" ht="20.100000000000001" customHeight="1" x14ac:dyDescent="0.25">
      <c r="A17" s="34" t="s">
        <v>182</v>
      </c>
      <c r="B17" s="35" t="s">
        <v>161</v>
      </c>
      <c r="C17" s="36">
        <v>0.04</v>
      </c>
      <c r="D17" s="37" t="s">
        <v>8</v>
      </c>
      <c r="E17" s="38">
        <v>85</v>
      </c>
      <c r="F17" s="39">
        <v>2.7727939977165226E-3</v>
      </c>
      <c r="G17" s="40">
        <v>8453.82</v>
      </c>
      <c r="H17" s="39">
        <v>2.21107452626955E-3</v>
      </c>
      <c r="I17" s="40">
        <v>99.456705882352935</v>
      </c>
      <c r="J17" s="38">
        <v>1988</v>
      </c>
      <c r="K17" s="40">
        <v>5.0028524085690612E-2</v>
      </c>
      <c r="L17" s="38">
        <v>2539</v>
      </c>
      <c r="M17" s="41">
        <v>2.48333</v>
      </c>
      <c r="N17" s="40">
        <v>6305.1748699999998</v>
      </c>
      <c r="O17" s="42">
        <v>3.1716171378269618</v>
      </c>
    </row>
    <row r="18" spans="1:15" ht="20.100000000000001" customHeight="1" x14ac:dyDescent="0.25">
      <c r="A18" s="34" t="s">
        <v>192</v>
      </c>
      <c r="B18" s="35" t="s">
        <v>124</v>
      </c>
      <c r="C18" s="36">
        <v>0.05</v>
      </c>
      <c r="D18" s="37" t="s">
        <v>17</v>
      </c>
      <c r="E18" s="38">
        <v>55</v>
      </c>
      <c r="F18" s="39">
        <v>1.7941608220518675E-3</v>
      </c>
      <c r="G18" s="40">
        <v>5269.85</v>
      </c>
      <c r="H18" s="39">
        <v>1.378315494328196E-3</v>
      </c>
      <c r="I18" s="40">
        <v>95.815454545454557</v>
      </c>
      <c r="J18" s="38">
        <v>1443</v>
      </c>
      <c r="K18" s="40">
        <v>6.6400176400176411E-2</v>
      </c>
      <c r="L18" s="38">
        <v>1663</v>
      </c>
      <c r="M18" s="41">
        <v>2.1157599999999999</v>
      </c>
      <c r="N18" s="40">
        <v>3518.5088799999999</v>
      </c>
      <c r="O18" s="42">
        <v>2.4383290921690919</v>
      </c>
    </row>
    <row r="19" spans="1:15" ht="20.100000000000001" customHeight="1" x14ac:dyDescent="0.25">
      <c r="A19" s="34" t="s">
        <v>193</v>
      </c>
      <c r="B19" s="35" t="s">
        <v>124</v>
      </c>
      <c r="C19" s="36">
        <v>0.05</v>
      </c>
      <c r="D19" s="37" t="s">
        <v>17</v>
      </c>
      <c r="E19" s="38">
        <v>46</v>
      </c>
      <c r="F19" s="39">
        <v>1.500570869352471E-3</v>
      </c>
      <c r="G19" s="40">
        <v>7485.82</v>
      </c>
      <c r="H19" s="39">
        <v>1.9578966562144831E-3</v>
      </c>
      <c r="I19" s="40">
        <v>162.73521739130433</v>
      </c>
      <c r="J19" s="38">
        <v>1325</v>
      </c>
      <c r="K19" s="40">
        <v>0.12281903199343723</v>
      </c>
      <c r="L19" s="38">
        <v>1660</v>
      </c>
      <c r="M19" s="41">
        <v>2.3926599999999998</v>
      </c>
      <c r="N19" s="40">
        <v>3971.8155999999994</v>
      </c>
      <c r="O19" s="42">
        <v>2.9975966792452824</v>
      </c>
    </row>
    <row r="20" spans="1:15" ht="20.100000000000001" customHeight="1" x14ac:dyDescent="0.25">
      <c r="A20" s="34" t="s">
        <v>204</v>
      </c>
      <c r="B20" s="35" t="s">
        <v>205</v>
      </c>
      <c r="C20" s="36">
        <v>0.04</v>
      </c>
      <c r="D20" s="37" t="s">
        <v>8</v>
      </c>
      <c r="E20" s="38">
        <v>33</v>
      </c>
      <c r="F20" s="39">
        <v>1.0764964932311206E-3</v>
      </c>
      <c r="G20" s="40">
        <v>669.11</v>
      </c>
      <c r="H20" s="39">
        <v>1.7500397172783651E-4</v>
      </c>
      <c r="I20" s="40">
        <v>20.276060606060607</v>
      </c>
      <c r="J20" s="38">
        <v>570</v>
      </c>
      <c r="K20" s="40">
        <v>3.5572036150983519E-2</v>
      </c>
      <c r="L20" s="38">
        <v>610</v>
      </c>
      <c r="M20" s="41" t="s">
        <v>66</v>
      </c>
      <c r="N20" s="41" t="s">
        <v>66</v>
      </c>
      <c r="O20" s="41" t="s">
        <v>66</v>
      </c>
    </row>
    <row r="21" spans="1:15" ht="20.100000000000001" customHeight="1" x14ac:dyDescent="0.25">
      <c r="A21" s="34" t="s">
        <v>207</v>
      </c>
      <c r="B21" s="35" t="s">
        <v>208</v>
      </c>
      <c r="C21" s="36">
        <v>0.04</v>
      </c>
      <c r="D21" s="37" t="s">
        <v>8</v>
      </c>
      <c r="E21" s="38">
        <v>28</v>
      </c>
      <c r="F21" s="39">
        <v>9.1339096395367798E-4</v>
      </c>
      <c r="G21" s="40">
        <v>2390.62</v>
      </c>
      <c r="H21" s="39">
        <v>6.2526041292463187E-4</v>
      </c>
      <c r="I21" s="40">
        <v>85.379285714285714</v>
      </c>
      <c r="J21" s="38">
        <v>626</v>
      </c>
      <c r="K21" s="40">
        <v>0.13638863532633499</v>
      </c>
      <c r="L21" s="38">
        <v>1393</v>
      </c>
      <c r="M21" s="41">
        <v>1.1785699999999999</v>
      </c>
      <c r="N21" s="40">
        <v>1641.7480099999998</v>
      </c>
      <c r="O21" s="42">
        <v>2.6226006549520764</v>
      </c>
    </row>
    <row r="22" spans="1:15" ht="20.100000000000001" customHeight="1" x14ac:dyDescent="0.25">
      <c r="A22" s="34" t="s">
        <v>209</v>
      </c>
      <c r="B22" s="35" t="s">
        <v>124</v>
      </c>
      <c r="C22" s="36">
        <v>0.05</v>
      </c>
      <c r="D22" s="37" t="s">
        <v>17</v>
      </c>
      <c r="E22" s="38">
        <v>27</v>
      </c>
      <c r="F22" s="39">
        <v>8.8076985809818951E-4</v>
      </c>
      <c r="G22" s="40">
        <v>2358.29</v>
      </c>
      <c r="H22" s="39">
        <v>6.1680458592165645E-4</v>
      </c>
      <c r="I22" s="40">
        <v>87.344074074074072</v>
      </c>
      <c r="J22" s="38">
        <v>700</v>
      </c>
      <c r="K22" s="40">
        <v>0.12477724867724868</v>
      </c>
      <c r="L22" s="38">
        <v>745</v>
      </c>
      <c r="M22" s="41">
        <v>2.1157599999999999</v>
      </c>
      <c r="N22" s="40">
        <v>1576.2411999999999</v>
      </c>
      <c r="O22" s="42">
        <v>2.2517731428571426</v>
      </c>
    </row>
    <row r="23" spans="1:15" ht="20.100000000000001" customHeight="1" x14ac:dyDescent="0.25">
      <c r="A23" s="34" t="s">
        <v>211</v>
      </c>
      <c r="B23" s="35" t="s">
        <v>157</v>
      </c>
      <c r="C23" s="36">
        <v>0.04</v>
      </c>
      <c r="D23" s="37" t="s">
        <v>8</v>
      </c>
      <c r="E23" s="38">
        <v>23</v>
      </c>
      <c r="F23" s="39">
        <v>7.5028543467623549E-4</v>
      </c>
      <c r="G23" s="40">
        <v>3526.02</v>
      </c>
      <c r="H23" s="39">
        <v>9.2222131546649438E-4</v>
      </c>
      <c r="I23" s="40">
        <v>153.30521739130435</v>
      </c>
      <c r="J23" s="38">
        <v>628</v>
      </c>
      <c r="K23" s="40">
        <v>0.24411658820271392</v>
      </c>
      <c r="L23" s="38">
        <v>778</v>
      </c>
      <c r="M23" s="41">
        <v>0.97921000000000002</v>
      </c>
      <c r="N23" s="40">
        <v>761.82538</v>
      </c>
      <c r="O23" s="42">
        <v>1.2130977388535031</v>
      </c>
    </row>
    <row r="24" spans="1:15" ht="20.100000000000001" customHeight="1" x14ac:dyDescent="0.25">
      <c r="A24" s="34" t="s">
        <v>216</v>
      </c>
      <c r="B24" s="35" t="s">
        <v>124</v>
      </c>
      <c r="C24" s="36">
        <v>0.05</v>
      </c>
      <c r="D24" s="37" t="s">
        <v>17</v>
      </c>
      <c r="E24" s="38">
        <v>20</v>
      </c>
      <c r="F24" s="39">
        <v>6.5242211710977006E-4</v>
      </c>
      <c r="G24" s="40">
        <v>1914.18</v>
      </c>
      <c r="H24" s="39">
        <v>5.0064877613843772E-4</v>
      </c>
      <c r="I24" s="40">
        <v>95.709000000000003</v>
      </c>
      <c r="J24" s="38">
        <v>261</v>
      </c>
      <c r="K24" s="40">
        <v>0.36670114942528736</v>
      </c>
      <c r="L24" s="38">
        <v>271</v>
      </c>
      <c r="M24" s="41">
        <v>2.1157599999999999</v>
      </c>
      <c r="N24" s="40">
        <v>573.37095999999997</v>
      </c>
      <c r="O24" s="42">
        <v>2.1968236015325671</v>
      </c>
    </row>
    <row r="25" spans="1:15" ht="20.100000000000001" customHeight="1" x14ac:dyDescent="0.25">
      <c r="A25" s="34" t="s">
        <v>220</v>
      </c>
      <c r="B25" s="35" t="s">
        <v>221</v>
      </c>
      <c r="C25" s="36">
        <v>0.04</v>
      </c>
      <c r="D25" s="37" t="s">
        <v>8</v>
      </c>
      <c r="E25" s="38">
        <v>18</v>
      </c>
      <c r="F25" s="39">
        <v>5.87179905398793E-4</v>
      </c>
      <c r="G25" s="40">
        <v>361.79</v>
      </c>
      <c r="H25" s="39">
        <v>9.4625228933081215E-5</v>
      </c>
      <c r="I25" s="40">
        <v>20.099444444444444</v>
      </c>
      <c r="J25" s="38">
        <v>348</v>
      </c>
      <c r="K25" s="40">
        <v>5.7757024265644955E-2</v>
      </c>
      <c r="L25" s="38">
        <v>356</v>
      </c>
      <c r="M25" s="41">
        <v>0.58599999999999997</v>
      </c>
      <c r="N25" s="40">
        <v>208.61599999999999</v>
      </c>
      <c r="O25" s="42">
        <v>0.59947126436781606</v>
      </c>
    </row>
    <row r="26" spans="1:15" ht="20.100000000000001" customHeight="1" x14ac:dyDescent="0.25">
      <c r="A26" s="34" t="s">
        <v>224</v>
      </c>
      <c r="B26" s="35" t="s">
        <v>134</v>
      </c>
      <c r="C26" s="36">
        <v>0.04</v>
      </c>
      <c r="D26" s="37" t="s">
        <v>8</v>
      </c>
      <c r="E26" s="38">
        <v>18</v>
      </c>
      <c r="F26" s="39">
        <v>5.87179905398793E-4</v>
      </c>
      <c r="G26" s="40">
        <v>533.99</v>
      </c>
      <c r="H26" s="39">
        <v>1.3966368887469535E-4</v>
      </c>
      <c r="I26" s="40">
        <v>29.66611111111111</v>
      </c>
      <c r="J26" s="38">
        <v>313</v>
      </c>
      <c r="K26" s="40">
        <v>9.4779907703230387E-2</v>
      </c>
      <c r="L26" s="38">
        <v>454</v>
      </c>
      <c r="M26" s="41">
        <v>0.97921000000000002</v>
      </c>
      <c r="N26" s="40">
        <v>444.56134000000003</v>
      </c>
      <c r="O26" s="42">
        <v>1.4203237699680513</v>
      </c>
    </row>
    <row r="27" spans="1:15" ht="20.100000000000001" customHeight="1" x14ac:dyDescent="0.25">
      <c r="A27" s="34" t="s">
        <v>225</v>
      </c>
      <c r="B27" s="35" t="s">
        <v>134</v>
      </c>
      <c r="C27" s="36">
        <v>0.04</v>
      </c>
      <c r="D27" s="37" t="s">
        <v>8</v>
      </c>
      <c r="E27" s="38">
        <v>16</v>
      </c>
      <c r="F27" s="39">
        <v>5.2193769368781605E-4</v>
      </c>
      <c r="G27" s="40">
        <v>705.5</v>
      </c>
      <c r="H27" s="39">
        <v>1.8452168111967934E-4</v>
      </c>
      <c r="I27" s="40">
        <v>44.09375</v>
      </c>
      <c r="J27" s="38">
        <v>352</v>
      </c>
      <c r="K27" s="40">
        <v>0.12526633522727273</v>
      </c>
      <c r="L27" s="38">
        <v>509</v>
      </c>
      <c r="M27" s="41">
        <v>0.97921000000000002</v>
      </c>
      <c r="N27" s="40">
        <v>498.41789</v>
      </c>
      <c r="O27" s="42">
        <v>1.4159599147727273</v>
      </c>
    </row>
    <row r="28" spans="1:15" ht="20.100000000000001" customHeight="1" x14ac:dyDescent="0.25">
      <c r="A28" s="34" t="s">
        <v>237</v>
      </c>
      <c r="B28" s="35" t="s">
        <v>181</v>
      </c>
      <c r="C28" s="36">
        <v>0.05</v>
      </c>
      <c r="D28" s="37" t="s">
        <v>17</v>
      </c>
      <c r="E28" s="38">
        <v>14</v>
      </c>
      <c r="F28" s="39">
        <v>4.5669548197683899E-4</v>
      </c>
      <c r="G28" s="40">
        <v>21284.560000000001</v>
      </c>
      <c r="H28" s="39">
        <v>5.5669210391108186E-3</v>
      </c>
      <c r="I28" s="40">
        <v>1520.3257142857144</v>
      </c>
      <c r="J28" s="38">
        <v>400</v>
      </c>
      <c r="K28" s="40">
        <v>3.8008142857142859</v>
      </c>
      <c r="L28" s="38">
        <v>810</v>
      </c>
      <c r="M28" s="41">
        <v>26.50666</v>
      </c>
      <c r="N28" s="40">
        <v>21470.3946</v>
      </c>
      <c r="O28" s="42">
        <v>53.6759865</v>
      </c>
    </row>
    <row r="29" spans="1:15" ht="20.100000000000001" customHeight="1" x14ac:dyDescent="0.25">
      <c r="A29" s="34" t="s">
        <v>235</v>
      </c>
      <c r="B29" s="35" t="s">
        <v>236</v>
      </c>
      <c r="C29" s="36">
        <v>0.04</v>
      </c>
      <c r="D29" s="37" t="s">
        <v>8</v>
      </c>
      <c r="E29" s="38">
        <v>14</v>
      </c>
      <c r="F29" s="39">
        <v>4.5669548197683899E-4</v>
      </c>
      <c r="G29" s="40">
        <v>448.53</v>
      </c>
      <c r="H29" s="39">
        <v>1.1731184923119741E-4</v>
      </c>
      <c r="I29" s="40">
        <v>32.037857142857142</v>
      </c>
      <c r="J29" s="38">
        <v>284</v>
      </c>
      <c r="K29" s="40">
        <v>0.11280935613682093</v>
      </c>
      <c r="L29" s="38">
        <v>360</v>
      </c>
      <c r="M29" s="41" t="s">
        <v>66</v>
      </c>
      <c r="N29" s="41" t="s">
        <v>66</v>
      </c>
      <c r="O29" s="41" t="s">
        <v>66</v>
      </c>
    </row>
    <row r="30" spans="1:15" ht="20.100000000000001" customHeight="1" x14ac:dyDescent="0.25">
      <c r="A30" s="34" t="s">
        <v>256</v>
      </c>
      <c r="B30" s="35" t="s">
        <v>257</v>
      </c>
      <c r="C30" s="36">
        <v>0.04</v>
      </c>
      <c r="D30" s="37" t="s">
        <v>8</v>
      </c>
      <c r="E30" s="38">
        <v>8</v>
      </c>
      <c r="F30" s="39">
        <v>2.6096884684390803E-4</v>
      </c>
      <c r="G30" s="40">
        <v>145.94999999999999</v>
      </c>
      <c r="H30" s="39">
        <v>3.8172841048075402E-5</v>
      </c>
      <c r="I30" s="40">
        <v>18.243749999999999</v>
      </c>
      <c r="J30" s="38">
        <v>103</v>
      </c>
      <c r="K30" s="40">
        <v>0.17712378640776696</v>
      </c>
      <c r="L30" s="38">
        <v>134</v>
      </c>
      <c r="M30" s="41">
        <v>0.97921000000000002</v>
      </c>
      <c r="N30" s="40">
        <v>131.21414000000001</v>
      </c>
      <c r="O30" s="42">
        <v>1.2739236893203885</v>
      </c>
    </row>
    <row r="31" spans="1:15" ht="20.100000000000001" customHeight="1" x14ac:dyDescent="0.25">
      <c r="A31" s="34" t="s">
        <v>258</v>
      </c>
      <c r="B31" s="35" t="s">
        <v>161</v>
      </c>
      <c r="C31" s="36">
        <v>0.04</v>
      </c>
      <c r="D31" s="37" t="s">
        <v>8</v>
      </c>
      <c r="E31" s="38">
        <v>7</v>
      </c>
      <c r="F31" s="39">
        <v>2.283477409884195E-4</v>
      </c>
      <c r="G31" s="40">
        <v>567.41</v>
      </c>
      <c r="H31" s="39">
        <v>1.4840460252886923E-4</v>
      </c>
      <c r="I31" s="40">
        <v>81.058571428571426</v>
      </c>
      <c r="J31" s="38">
        <v>300</v>
      </c>
      <c r="K31" s="40">
        <v>0.2701952380952381</v>
      </c>
      <c r="L31" s="38">
        <v>300</v>
      </c>
      <c r="M31" s="41">
        <v>1.5</v>
      </c>
      <c r="N31" s="40">
        <v>450</v>
      </c>
      <c r="O31" s="42">
        <v>1.5</v>
      </c>
    </row>
    <row r="32" spans="1:15" ht="20.100000000000001" customHeight="1" x14ac:dyDescent="0.25">
      <c r="A32" s="34" t="s">
        <v>264</v>
      </c>
      <c r="B32" s="35" t="s">
        <v>265</v>
      </c>
      <c r="C32" s="36">
        <v>0.04</v>
      </c>
      <c r="D32" s="37" t="s">
        <v>8</v>
      </c>
      <c r="E32" s="38">
        <v>6</v>
      </c>
      <c r="F32" s="39">
        <v>1.9572663513293102E-4</v>
      </c>
      <c r="G32" s="40">
        <v>71.849999999999994</v>
      </c>
      <c r="H32" s="39">
        <v>1.8792179714314613E-5</v>
      </c>
      <c r="I32" s="40">
        <v>11.975</v>
      </c>
      <c r="J32" s="38">
        <v>110</v>
      </c>
      <c r="K32" s="40">
        <v>0.10886363636363636</v>
      </c>
      <c r="L32" s="38">
        <v>110</v>
      </c>
      <c r="M32" s="41">
        <v>1.02</v>
      </c>
      <c r="N32" s="40">
        <v>112.2</v>
      </c>
      <c r="O32" s="42">
        <v>1.02</v>
      </c>
    </row>
    <row r="33" spans="1:20" ht="20.100000000000001" customHeight="1" x14ac:dyDescent="0.25">
      <c r="A33" s="34" t="s">
        <v>259</v>
      </c>
      <c r="B33" s="35" t="s">
        <v>124</v>
      </c>
      <c r="C33" s="36">
        <v>0.05</v>
      </c>
      <c r="D33" s="37" t="s">
        <v>17</v>
      </c>
      <c r="E33" s="38">
        <v>6</v>
      </c>
      <c r="F33" s="39">
        <v>1.9572663513293102E-4</v>
      </c>
      <c r="G33" s="40">
        <v>259.02999999999997</v>
      </c>
      <c r="H33" s="39">
        <v>6.7748619504508201E-5</v>
      </c>
      <c r="I33" s="40">
        <v>43.17166666666666</v>
      </c>
      <c r="J33" s="38">
        <v>90</v>
      </c>
      <c r="K33" s="40">
        <v>0.4796851851851851</v>
      </c>
      <c r="L33" s="38">
        <v>90</v>
      </c>
      <c r="M33" s="41">
        <v>2.1157599999999999</v>
      </c>
      <c r="N33" s="40">
        <v>190.41839999999999</v>
      </c>
      <c r="O33" s="42">
        <v>2.1157599999999999</v>
      </c>
    </row>
    <row r="34" spans="1:20" ht="20.100000000000001" customHeight="1" x14ac:dyDescent="0.25">
      <c r="A34" s="34" t="s">
        <v>261</v>
      </c>
      <c r="B34" s="35" t="s">
        <v>236</v>
      </c>
      <c r="C34" s="36">
        <v>0.04</v>
      </c>
      <c r="D34" s="37" t="s">
        <v>8</v>
      </c>
      <c r="E34" s="38">
        <v>6</v>
      </c>
      <c r="F34" s="39">
        <v>1.9572663513293102E-4</v>
      </c>
      <c r="G34" s="40">
        <v>126.03</v>
      </c>
      <c r="H34" s="39">
        <v>3.2962817110578581E-5</v>
      </c>
      <c r="I34" s="40">
        <v>21.004999999999999</v>
      </c>
      <c r="J34" s="38">
        <v>94</v>
      </c>
      <c r="K34" s="40">
        <v>0.22345744680851062</v>
      </c>
      <c r="L34" s="38">
        <v>86</v>
      </c>
      <c r="M34" s="41" t="s">
        <v>66</v>
      </c>
      <c r="N34" s="41" t="s">
        <v>66</v>
      </c>
      <c r="O34" s="41" t="s">
        <v>66</v>
      </c>
    </row>
    <row r="35" spans="1:20" ht="20.100000000000001" customHeight="1" x14ac:dyDescent="0.25">
      <c r="A35" s="34" t="s">
        <v>274</v>
      </c>
      <c r="B35" s="35" t="s">
        <v>275</v>
      </c>
      <c r="C35" s="36">
        <v>0.05</v>
      </c>
      <c r="D35" s="37" t="s">
        <v>17</v>
      </c>
      <c r="E35" s="38">
        <v>5</v>
      </c>
      <c r="F35" s="39">
        <v>1.6310552927744252E-4</v>
      </c>
      <c r="G35" s="40">
        <v>1573.1</v>
      </c>
      <c r="H35" s="39">
        <v>4.1144019357812554E-4</v>
      </c>
      <c r="I35" s="40">
        <v>314.62</v>
      </c>
      <c r="J35" s="38">
        <v>134</v>
      </c>
      <c r="K35" s="40">
        <v>2.3479104477611941</v>
      </c>
      <c r="L35" s="38">
        <v>150</v>
      </c>
      <c r="M35" s="41">
        <v>27.6</v>
      </c>
      <c r="N35" s="40">
        <v>4140</v>
      </c>
      <c r="O35" s="42">
        <v>30.895522388059703</v>
      </c>
    </row>
    <row r="36" spans="1:20" ht="20.100000000000001" customHeight="1" x14ac:dyDescent="0.25">
      <c r="A36" s="34" t="s">
        <v>276</v>
      </c>
      <c r="B36" s="35" t="s">
        <v>134</v>
      </c>
      <c r="C36" s="36">
        <v>0.04</v>
      </c>
      <c r="D36" s="37" t="s">
        <v>8</v>
      </c>
      <c r="E36" s="38">
        <v>4</v>
      </c>
      <c r="F36" s="39">
        <v>1.3048442342195401E-4</v>
      </c>
      <c r="G36" s="40">
        <v>260.19</v>
      </c>
      <c r="H36" s="39">
        <v>6.805201447275602E-5</v>
      </c>
      <c r="I36" s="40">
        <v>65.047499999999999</v>
      </c>
      <c r="J36" s="38">
        <v>96</v>
      </c>
      <c r="K36" s="40">
        <v>0.67757812500000003</v>
      </c>
      <c r="L36" s="38">
        <v>162</v>
      </c>
      <c r="M36" s="41">
        <v>0.97921000000000002</v>
      </c>
      <c r="N36" s="40">
        <v>158.63202000000001</v>
      </c>
      <c r="O36" s="42">
        <v>1.6524168750000001</v>
      </c>
    </row>
    <row r="37" spans="1:20" ht="20.100000000000001" customHeight="1" x14ac:dyDescent="0.25">
      <c r="A37" s="34" t="s">
        <v>278</v>
      </c>
      <c r="B37" s="35" t="s">
        <v>124</v>
      </c>
      <c r="C37" s="36">
        <v>0.05</v>
      </c>
      <c r="D37" s="37" t="s">
        <v>17</v>
      </c>
      <c r="E37" s="38">
        <v>4</v>
      </c>
      <c r="F37" s="39">
        <v>1.3048442342195401E-4</v>
      </c>
      <c r="G37" s="40">
        <v>108.78</v>
      </c>
      <c r="H37" s="39">
        <v>2.8451124694824547E-5</v>
      </c>
      <c r="I37" s="40">
        <v>27.195</v>
      </c>
      <c r="J37" s="38">
        <v>62</v>
      </c>
      <c r="K37" s="40">
        <v>0.43862903225806454</v>
      </c>
      <c r="L37" s="38">
        <v>62</v>
      </c>
      <c r="M37" s="41">
        <v>2.1157599999999999</v>
      </c>
      <c r="N37" s="40">
        <v>131.17712</v>
      </c>
      <c r="O37" s="42">
        <v>2.1157599999999999</v>
      </c>
    </row>
    <row r="38" spans="1:20" ht="20.100000000000001" customHeight="1" x14ac:dyDescent="0.25">
      <c r="A38" s="34" t="s">
        <v>280</v>
      </c>
      <c r="B38" s="35" t="s">
        <v>150</v>
      </c>
      <c r="C38" s="36">
        <v>0.04</v>
      </c>
      <c r="D38" s="37" t="s">
        <v>8</v>
      </c>
      <c r="E38" s="38">
        <v>4</v>
      </c>
      <c r="F38" s="39">
        <v>1.3048442342195401E-4</v>
      </c>
      <c r="G38" s="40">
        <v>606.87</v>
      </c>
      <c r="H38" s="39">
        <v>1.587252623970231E-4</v>
      </c>
      <c r="I38" s="40">
        <v>151.7175</v>
      </c>
      <c r="J38" s="38">
        <v>120</v>
      </c>
      <c r="K38" s="40">
        <v>1.2643125</v>
      </c>
      <c r="L38" s="38">
        <v>180</v>
      </c>
      <c r="M38" s="41">
        <v>2.5</v>
      </c>
      <c r="N38" s="40">
        <v>450</v>
      </c>
      <c r="O38" s="42">
        <v>3.75</v>
      </c>
    </row>
    <row r="39" spans="1:20" ht="20.100000000000001" customHeight="1" x14ac:dyDescent="0.25">
      <c r="A39" s="34" t="s">
        <v>290</v>
      </c>
      <c r="B39" s="35" t="s">
        <v>124</v>
      </c>
      <c r="C39" s="36">
        <v>0.05</v>
      </c>
      <c r="D39" s="37" t="s">
        <v>17</v>
      </c>
      <c r="E39" s="38">
        <v>3</v>
      </c>
      <c r="F39" s="39">
        <v>9.786331756646551E-5</v>
      </c>
      <c r="G39" s="40">
        <v>723.16</v>
      </c>
      <c r="H39" s="39">
        <v>1.8914060796386577E-4</v>
      </c>
      <c r="I39" s="40">
        <v>241.05333333333331</v>
      </c>
      <c r="J39" s="38">
        <v>65</v>
      </c>
      <c r="K39" s="40">
        <v>3.7085128205128202</v>
      </c>
      <c r="L39" s="38">
        <v>95</v>
      </c>
      <c r="M39" s="41">
        <v>1.85016</v>
      </c>
      <c r="N39" s="40">
        <v>175.76519999999999</v>
      </c>
      <c r="O39" s="42">
        <v>2.7040799999999998</v>
      </c>
    </row>
    <row r="40" spans="1:20" ht="20.100000000000001" customHeight="1" x14ac:dyDescent="0.25">
      <c r="A40" s="34" t="s">
        <v>300</v>
      </c>
      <c r="B40" s="35" t="s">
        <v>157</v>
      </c>
      <c r="C40" s="36">
        <v>0.04</v>
      </c>
      <c r="D40" s="37" t="s">
        <v>8</v>
      </c>
      <c r="E40" s="38">
        <v>3</v>
      </c>
      <c r="F40" s="39">
        <v>9.786331756646551E-5</v>
      </c>
      <c r="G40" s="40">
        <v>2313.79</v>
      </c>
      <c r="H40" s="39">
        <v>6.0516572722594305E-4</v>
      </c>
      <c r="I40" s="40">
        <v>771.26333333333332</v>
      </c>
      <c r="J40" s="38">
        <v>66</v>
      </c>
      <c r="K40" s="40">
        <v>11.68580808080808</v>
      </c>
      <c r="L40" s="38">
        <v>66</v>
      </c>
      <c r="M40" s="41">
        <v>38.332999999999998</v>
      </c>
      <c r="N40" s="40">
        <v>2529.9780000000001</v>
      </c>
      <c r="O40" s="42">
        <v>38.332999999999998</v>
      </c>
    </row>
    <row r="41" spans="1:20" ht="20.100000000000001" customHeight="1" x14ac:dyDescent="0.25">
      <c r="A41" s="34" t="s">
        <v>302</v>
      </c>
      <c r="B41" s="35" t="s">
        <v>303</v>
      </c>
      <c r="C41" s="36">
        <v>0.05</v>
      </c>
      <c r="D41" s="37" t="s">
        <v>17</v>
      </c>
      <c r="E41" s="38">
        <v>3</v>
      </c>
      <c r="F41" s="39">
        <v>9.786331756646551E-5</v>
      </c>
      <c r="G41" s="40">
        <v>1605</v>
      </c>
      <c r="H41" s="39">
        <v>4.1978355520494025E-4</v>
      </c>
      <c r="I41" s="40">
        <v>535</v>
      </c>
      <c r="J41" s="38">
        <v>90</v>
      </c>
      <c r="K41" s="40">
        <v>5.9444444444444446</v>
      </c>
      <c r="L41" s="38">
        <v>90</v>
      </c>
      <c r="M41" s="41">
        <v>51.333329999999997</v>
      </c>
      <c r="N41" s="40">
        <v>4619.9996999999994</v>
      </c>
      <c r="O41" s="42">
        <v>51.333329999999997</v>
      </c>
    </row>
    <row r="42" spans="1:20" ht="20.100000000000001" customHeight="1" x14ac:dyDescent="0.25">
      <c r="A42" s="34" t="s">
        <v>336</v>
      </c>
      <c r="B42" s="35" t="s">
        <v>337</v>
      </c>
      <c r="C42" s="36">
        <v>0.04</v>
      </c>
      <c r="D42" s="37" t="s">
        <v>8</v>
      </c>
      <c r="E42" s="38">
        <v>2</v>
      </c>
      <c r="F42" s="39">
        <v>6.5242211710977006E-5</v>
      </c>
      <c r="G42" s="40">
        <v>1625.82</v>
      </c>
      <c r="H42" s="39">
        <v>4.2522897179021551E-4</v>
      </c>
      <c r="I42" s="40">
        <v>812.91</v>
      </c>
      <c r="J42" s="38">
        <v>60</v>
      </c>
      <c r="K42" s="40">
        <v>13.548499999999999</v>
      </c>
      <c r="L42" s="38">
        <v>60</v>
      </c>
      <c r="M42" s="41">
        <v>30.22</v>
      </c>
      <c r="N42" s="40">
        <v>1813.1999999999998</v>
      </c>
      <c r="O42" s="42">
        <v>30.219999999999995</v>
      </c>
    </row>
    <row r="43" spans="1:20" ht="20.100000000000001" customHeight="1" x14ac:dyDescent="0.25">
      <c r="A43" s="34" t="s">
        <v>323</v>
      </c>
      <c r="B43" s="35" t="s">
        <v>324</v>
      </c>
      <c r="C43" s="43">
        <v>3.5000000000000003E-2</v>
      </c>
      <c r="D43" s="37" t="s">
        <v>8</v>
      </c>
      <c r="E43" s="38">
        <v>2</v>
      </c>
      <c r="F43" s="46">
        <v>6.5242211710977006E-5</v>
      </c>
      <c r="G43" s="40">
        <v>1547.56</v>
      </c>
      <c r="H43" s="46">
        <v>4.0476027332894535E-4</v>
      </c>
      <c r="I43" s="40">
        <v>773.78</v>
      </c>
      <c r="J43" s="38">
        <v>60</v>
      </c>
      <c r="K43" s="40">
        <v>12.896333333333333</v>
      </c>
      <c r="L43" s="38">
        <v>60</v>
      </c>
      <c r="M43" s="41">
        <v>38.5</v>
      </c>
      <c r="N43" s="40">
        <v>2310</v>
      </c>
      <c r="O43" s="42">
        <v>38.5</v>
      </c>
    </row>
    <row r="44" spans="1:20" ht="20.100000000000001" customHeight="1" x14ac:dyDescent="0.25">
      <c r="A44" s="34" t="s">
        <v>319</v>
      </c>
      <c r="B44" s="35" t="s">
        <v>320</v>
      </c>
      <c r="C44" s="36">
        <v>0.05</v>
      </c>
      <c r="D44" s="37" t="s">
        <v>17</v>
      </c>
      <c r="E44" s="38">
        <v>2</v>
      </c>
      <c r="F44" s="39">
        <v>6.5242211710977006E-5</v>
      </c>
      <c r="G44" s="40">
        <v>939.31</v>
      </c>
      <c r="H44" s="39">
        <v>2.4567407553866195E-4</v>
      </c>
      <c r="I44" s="40">
        <v>469.65499999999997</v>
      </c>
      <c r="J44" s="38">
        <v>60</v>
      </c>
      <c r="K44" s="40">
        <v>7.8275833333333331</v>
      </c>
      <c r="L44" s="38">
        <v>90</v>
      </c>
      <c r="M44" s="41">
        <v>27.6</v>
      </c>
      <c r="N44" s="40">
        <v>2484</v>
      </c>
      <c r="O44" s="42">
        <v>41.4</v>
      </c>
    </row>
    <row r="45" spans="1:20" ht="20.100000000000001" customHeight="1" x14ac:dyDescent="0.25">
      <c r="A45" s="34" t="s">
        <v>318</v>
      </c>
      <c r="B45" s="35" t="s">
        <v>124</v>
      </c>
      <c r="C45" s="36">
        <v>0.05</v>
      </c>
      <c r="D45" s="37" t="s">
        <v>17</v>
      </c>
      <c r="E45" s="38">
        <v>2</v>
      </c>
      <c r="F45" s="39">
        <v>6.5242211710977006E-5</v>
      </c>
      <c r="G45" s="40">
        <v>686.31</v>
      </c>
      <c r="H45" s="39">
        <v>1.7950258677426948E-4</v>
      </c>
      <c r="I45" s="40">
        <v>343.15499999999997</v>
      </c>
      <c r="J45" s="38" t="s">
        <v>66</v>
      </c>
      <c r="K45" s="38" t="s">
        <v>66</v>
      </c>
      <c r="L45" s="38">
        <v>15</v>
      </c>
      <c r="M45" s="41">
        <v>2.1157599999999999</v>
      </c>
      <c r="N45" s="40">
        <v>31.736399999999996</v>
      </c>
      <c r="O45" s="40" t="s">
        <v>66</v>
      </c>
    </row>
    <row r="46" spans="1:20" ht="20.100000000000001" customHeight="1" x14ac:dyDescent="0.25">
      <c r="A46" s="34" t="s">
        <v>332</v>
      </c>
      <c r="B46" s="35" t="s">
        <v>333</v>
      </c>
      <c r="C46" s="36">
        <v>0.05</v>
      </c>
      <c r="D46" s="37" t="s">
        <v>17</v>
      </c>
      <c r="E46" s="38">
        <v>2</v>
      </c>
      <c r="F46" s="39">
        <v>6.5242211710977006E-5</v>
      </c>
      <c r="G46" s="40">
        <v>2669.18</v>
      </c>
      <c r="H46" s="39">
        <v>6.9811705288593288E-4</v>
      </c>
      <c r="I46" s="40">
        <v>1334.59</v>
      </c>
      <c r="J46" s="38">
        <v>60</v>
      </c>
      <c r="K46" s="40">
        <v>22.243166666666664</v>
      </c>
      <c r="L46" s="38">
        <v>60</v>
      </c>
      <c r="M46" s="41">
        <v>44.42</v>
      </c>
      <c r="N46" s="54">
        <v>2665.2000000000003</v>
      </c>
      <c r="O46" s="54">
        <v>44.42</v>
      </c>
      <c r="R46" s="53"/>
      <c r="T46" s="53"/>
    </row>
    <row r="47" spans="1:20" ht="20.100000000000001" customHeight="1" x14ac:dyDescent="0.25">
      <c r="A47" s="34" t="s">
        <v>334</v>
      </c>
      <c r="B47" s="35" t="s">
        <v>335</v>
      </c>
      <c r="C47" s="36">
        <v>0.05</v>
      </c>
      <c r="D47" s="37" t="s">
        <v>17</v>
      </c>
      <c r="E47" s="38">
        <v>2</v>
      </c>
      <c r="F47" s="39">
        <v>6.5242211710977006E-5</v>
      </c>
      <c r="G47" s="40">
        <v>0</v>
      </c>
      <c r="H47" s="39">
        <v>0</v>
      </c>
      <c r="I47" s="40">
        <v>0</v>
      </c>
      <c r="J47" s="38">
        <v>60</v>
      </c>
      <c r="K47" s="40">
        <v>0</v>
      </c>
      <c r="L47" s="38">
        <v>60</v>
      </c>
      <c r="M47" s="41">
        <v>51.333329999999997</v>
      </c>
      <c r="N47" s="54">
        <v>3079.9997999999996</v>
      </c>
      <c r="O47" s="54">
        <v>51.333329999999997</v>
      </c>
      <c r="R47" s="53"/>
      <c r="S47" s="53"/>
    </row>
    <row r="48" spans="1:20" ht="20.100000000000001" customHeight="1" x14ac:dyDescent="0.25">
      <c r="A48" s="34" t="s">
        <v>364</v>
      </c>
      <c r="B48" s="35" t="s">
        <v>157</v>
      </c>
      <c r="C48" s="36">
        <v>0.04</v>
      </c>
      <c r="D48" s="37" t="s">
        <v>8</v>
      </c>
      <c r="E48" s="38">
        <v>1</v>
      </c>
      <c r="F48" s="39">
        <v>3.2621105855488503E-5</v>
      </c>
      <c r="G48" s="40">
        <v>57.1</v>
      </c>
      <c r="H48" s="39">
        <v>1.4934355764611894E-5</v>
      </c>
      <c r="I48" s="40">
        <v>57.1</v>
      </c>
      <c r="J48" s="38">
        <v>30</v>
      </c>
      <c r="K48" s="40">
        <v>1.9033333333333333</v>
      </c>
      <c r="L48" s="38">
        <v>60</v>
      </c>
      <c r="M48" s="41">
        <v>1.052</v>
      </c>
      <c r="N48" s="40">
        <v>63.120000000000005</v>
      </c>
      <c r="O48" s="42">
        <v>2.1040000000000001</v>
      </c>
    </row>
    <row r="49" spans="1:15" ht="20.100000000000001" customHeight="1" x14ac:dyDescent="0.25">
      <c r="A49" s="34" t="s">
        <v>360</v>
      </c>
      <c r="B49" s="35" t="s">
        <v>361</v>
      </c>
      <c r="C49" s="43">
        <v>3.5000000000000003E-2</v>
      </c>
      <c r="D49" s="37" t="s">
        <v>8</v>
      </c>
      <c r="E49" s="38">
        <v>1</v>
      </c>
      <c r="F49" s="46">
        <v>3.2621105855488503E-5</v>
      </c>
      <c r="G49" s="40">
        <v>4705.05</v>
      </c>
      <c r="H49" s="46">
        <v>1.2305935304778842E-3</v>
      </c>
      <c r="I49" s="40">
        <v>4705.05</v>
      </c>
      <c r="J49" s="38">
        <v>100</v>
      </c>
      <c r="K49" s="40">
        <v>47.0505</v>
      </c>
      <c r="L49" s="38">
        <v>100</v>
      </c>
      <c r="M49" s="41">
        <v>47.16666</v>
      </c>
      <c r="N49" s="40">
        <v>4716.6660000000002</v>
      </c>
      <c r="O49" s="42">
        <v>47.16666</v>
      </c>
    </row>
    <row r="50" spans="1:15" ht="20.100000000000001" customHeight="1" x14ac:dyDescent="0.25">
      <c r="A50" s="81" t="s">
        <v>350</v>
      </c>
      <c r="B50" s="82" t="s">
        <v>351</v>
      </c>
      <c r="C50" s="83">
        <v>0.04</v>
      </c>
      <c r="D50" s="84" t="s">
        <v>8</v>
      </c>
      <c r="E50" s="85">
        <v>1</v>
      </c>
      <c r="F50" s="86">
        <v>3.2621105855488503E-5</v>
      </c>
      <c r="G50" s="87">
        <v>37.4</v>
      </c>
      <c r="H50" s="86">
        <v>9.7818722521275784E-6</v>
      </c>
      <c r="I50" s="87">
        <v>37.4</v>
      </c>
      <c r="J50" s="85">
        <v>30</v>
      </c>
      <c r="K50" s="87">
        <v>1.2466666666666666</v>
      </c>
      <c r="L50" s="85">
        <v>30</v>
      </c>
      <c r="M50" s="88" t="s">
        <v>66</v>
      </c>
      <c r="N50" s="88" t="s">
        <v>66</v>
      </c>
      <c r="O50" s="88" t="s">
        <v>66</v>
      </c>
    </row>
  </sheetData>
  <sortState xmlns:xlrd2="http://schemas.microsoft.com/office/spreadsheetml/2017/richdata2" ref="A2:O50">
    <sortCondition descending="1" ref="E2:E50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BEF06-1C7E-4179-BFAA-3AA793899F6C}">
  <dimension ref="A1:U70"/>
  <sheetViews>
    <sheetView zoomScale="110" zoomScaleNormal="110" workbookViewId="0">
      <selection sqref="A1:Q70"/>
    </sheetView>
  </sheetViews>
  <sheetFormatPr defaultRowHeight="15" x14ac:dyDescent="0.25"/>
  <cols>
    <col min="1" max="1" width="11.85546875" bestFit="1" customWidth="1"/>
    <col min="2" max="2" width="31.42578125" bestFit="1" customWidth="1"/>
    <col min="3" max="3" width="15.28515625" customWidth="1"/>
    <col min="4" max="4" width="14.28515625" customWidth="1"/>
    <col min="5" max="5" width="19.5703125" customWidth="1"/>
    <col min="6" max="6" width="17.85546875" customWidth="1"/>
    <col min="7" max="7" width="12.7109375" customWidth="1"/>
    <col min="8" max="8" width="22.42578125" customWidth="1"/>
    <col min="9" max="9" width="11.85546875" customWidth="1"/>
    <col min="10" max="10" width="21.5703125" customWidth="1"/>
    <col min="11" max="11" width="27.7109375" customWidth="1"/>
    <col min="12" max="12" width="19.7109375" customWidth="1"/>
    <col min="13" max="13" width="22" customWidth="1"/>
    <col min="14" max="14" width="20.28515625" customWidth="1"/>
    <col min="15" max="15" width="24.42578125" customWidth="1"/>
    <col min="16" max="16" width="21.7109375" customWidth="1"/>
    <col min="17" max="17" width="24" customWidth="1"/>
    <col min="19" max="19" width="9.140625" bestFit="1" customWidth="1"/>
  </cols>
  <sheetData>
    <row r="1" spans="1:21" s="2" customFormat="1" ht="45" x14ac:dyDescent="0.25">
      <c r="A1" s="47" t="s">
        <v>0</v>
      </c>
      <c r="B1" s="48" t="s">
        <v>1</v>
      </c>
      <c r="C1" s="48" t="s">
        <v>69</v>
      </c>
      <c r="D1" s="48" t="s">
        <v>70</v>
      </c>
      <c r="E1" s="48" t="s">
        <v>121</v>
      </c>
      <c r="F1" s="48" t="s">
        <v>2</v>
      </c>
      <c r="G1" s="48" t="s">
        <v>65</v>
      </c>
      <c r="H1" s="48" t="s">
        <v>67</v>
      </c>
      <c r="I1" s="48" t="s">
        <v>3</v>
      </c>
      <c r="J1" s="48" t="s">
        <v>68</v>
      </c>
      <c r="K1" s="48" t="s">
        <v>116</v>
      </c>
      <c r="L1" s="48" t="s">
        <v>122</v>
      </c>
      <c r="M1" s="48" t="s">
        <v>4</v>
      </c>
      <c r="N1" s="48" t="s">
        <v>5</v>
      </c>
      <c r="O1" s="48" t="s">
        <v>118</v>
      </c>
      <c r="P1" s="50" t="s">
        <v>119</v>
      </c>
      <c r="Q1" s="50" t="s">
        <v>120</v>
      </c>
    </row>
    <row r="2" spans="1:21" s="3" customFormat="1" ht="20.100000000000001" customHeight="1" x14ac:dyDescent="0.25">
      <c r="A2" s="34" t="s">
        <v>130</v>
      </c>
      <c r="B2" s="35" t="s">
        <v>131</v>
      </c>
      <c r="C2" s="35" t="s">
        <v>125</v>
      </c>
      <c r="D2" s="35" t="s">
        <v>132</v>
      </c>
      <c r="E2" s="36">
        <v>0.05</v>
      </c>
      <c r="F2" s="37" t="s">
        <v>17</v>
      </c>
      <c r="G2" s="38">
        <v>2951</v>
      </c>
      <c r="H2" s="39">
        <v>0.43416213035162571</v>
      </c>
      <c r="I2" s="40">
        <v>294148.90000000002</v>
      </c>
      <c r="J2" s="39">
        <v>0.20821272929543547</v>
      </c>
      <c r="K2" s="40">
        <v>99.677702473737725</v>
      </c>
      <c r="L2" s="38">
        <v>150123</v>
      </c>
      <c r="M2" s="40">
        <v>6.6397355817388222E-4</v>
      </c>
      <c r="N2" s="38">
        <v>352129</v>
      </c>
      <c r="O2" s="41">
        <v>0.15404000000000001</v>
      </c>
      <c r="P2" s="40">
        <v>54241.951160000004</v>
      </c>
      <c r="Q2" s="42">
        <v>0.36131672801635994</v>
      </c>
      <c r="U2" s="22"/>
    </row>
    <row r="3" spans="1:21" s="3" customFormat="1" ht="20.100000000000001" customHeight="1" x14ac:dyDescent="0.25">
      <c r="A3" s="34" t="s">
        <v>140</v>
      </c>
      <c r="B3" s="35" t="s">
        <v>131</v>
      </c>
      <c r="C3" s="35" t="s">
        <v>125</v>
      </c>
      <c r="D3" s="35" t="s">
        <v>132</v>
      </c>
      <c r="E3" s="36">
        <v>0.05</v>
      </c>
      <c r="F3" s="37" t="s">
        <v>17</v>
      </c>
      <c r="G3" s="38">
        <v>907</v>
      </c>
      <c r="H3" s="39">
        <v>0.13344122406944239</v>
      </c>
      <c r="I3" s="40">
        <v>192647.98</v>
      </c>
      <c r="J3" s="39">
        <v>0.13636549961278951</v>
      </c>
      <c r="K3" s="40">
        <v>212.40130099228227</v>
      </c>
      <c r="L3" s="38">
        <v>17754</v>
      </c>
      <c r="M3" s="40">
        <v>1.1963574461658346E-2</v>
      </c>
      <c r="N3" s="38">
        <v>74200</v>
      </c>
      <c r="O3" s="41">
        <v>0.15404000000000001</v>
      </c>
      <c r="P3" s="40">
        <v>11429.768</v>
      </c>
      <c r="Q3" s="42">
        <v>0.64378551312380305</v>
      </c>
    </row>
    <row r="4" spans="1:21" s="3" customFormat="1" ht="20.100000000000001" customHeight="1" x14ac:dyDescent="0.25">
      <c r="A4" s="34" t="s">
        <v>144</v>
      </c>
      <c r="B4" s="35" t="s">
        <v>131</v>
      </c>
      <c r="C4" s="35" t="s">
        <v>125</v>
      </c>
      <c r="D4" s="35" t="s">
        <v>132</v>
      </c>
      <c r="E4" s="36">
        <v>0.05</v>
      </c>
      <c r="F4" s="37" t="s">
        <v>17</v>
      </c>
      <c r="G4" s="38">
        <v>538</v>
      </c>
      <c r="H4" s="39">
        <v>7.9152567309106955E-2</v>
      </c>
      <c r="I4" s="40">
        <v>95125.33</v>
      </c>
      <c r="J4" s="39">
        <v>6.7334280646397002E-2</v>
      </c>
      <c r="K4" s="40">
        <v>176.81288104089219</v>
      </c>
      <c r="L4" s="38">
        <v>13537</v>
      </c>
      <c r="M4" s="40">
        <v>1.3061452392767393E-2</v>
      </c>
      <c r="N4" s="38">
        <v>40088</v>
      </c>
      <c r="O4" s="41">
        <v>0.15404000000000001</v>
      </c>
      <c r="P4" s="40">
        <v>6175.1555200000003</v>
      </c>
      <c r="Q4" s="42">
        <v>0.45616868730147009</v>
      </c>
    </row>
    <row r="5" spans="1:21" s="3" customFormat="1" ht="20.100000000000001" customHeight="1" x14ac:dyDescent="0.25">
      <c r="A5" s="34" t="s">
        <v>146</v>
      </c>
      <c r="B5" s="35" t="s">
        <v>131</v>
      </c>
      <c r="C5" s="35" t="s">
        <v>125</v>
      </c>
      <c r="D5" s="35" t="s">
        <v>132</v>
      </c>
      <c r="E5" s="36">
        <v>0.05</v>
      </c>
      <c r="F5" s="37" t="s">
        <v>17</v>
      </c>
      <c r="G5" s="38">
        <v>388</v>
      </c>
      <c r="H5" s="39">
        <v>5.7084007650434018E-2</v>
      </c>
      <c r="I5" s="40">
        <v>120684.64</v>
      </c>
      <c r="J5" s="39">
        <v>8.5426388738618714E-2</v>
      </c>
      <c r="K5" s="40">
        <v>311.04288659793815</v>
      </c>
      <c r="L5" s="38">
        <v>10099</v>
      </c>
      <c r="M5" s="40">
        <v>3.0799374848790785E-2</v>
      </c>
      <c r="N5" s="38">
        <v>21024.74</v>
      </c>
      <c r="O5" s="41">
        <v>0.17666999999999999</v>
      </c>
      <c r="P5" s="40">
        <v>3714.4408158000001</v>
      </c>
      <c r="Q5" s="42">
        <v>0.36780283352807208</v>
      </c>
    </row>
    <row r="6" spans="1:21" s="3" customFormat="1" ht="20.100000000000001" customHeight="1" x14ac:dyDescent="0.25">
      <c r="A6" s="34" t="s">
        <v>148</v>
      </c>
      <c r="B6" s="35" t="s">
        <v>131</v>
      </c>
      <c r="C6" s="35" t="s">
        <v>125</v>
      </c>
      <c r="D6" s="35" t="s">
        <v>132</v>
      </c>
      <c r="E6" s="36">
        <v>0.05</v>
      </c>
      <c r="F6" s="37" t="s">
        <v>17</v>
      </c>
      <c r="G6" s="38">
        <v>334</v>
      </c>
      <c r="H6" s="39">
        <v>4.9139326173311758E-2</v>
      </c>
      <c r="I6" s="40">
        <v>128479.67999999999</v>
      </c>
      <c r="J6" s="39">
        <v>9.0944092708842947E-2</v>
      </c>
      <c r="K6" s="40">
        <v>384.66970059880236</v>
      </c>
      <c r="L6" s="38">
        <v>9303</v>
      </c>
      <c r="M6" s="40">
        <v>4.1348995012232867E-2</v>
      </c>
      <c r="N6" s="38">
        <v>35684</v>
      </c>
      <c r="O6" s="41">
        <v>0.15404000000000001</v>
      </c>
      <c r="P6" s="40">
        <v>5496.7633599999999</v>
      </c>
      <c r="Q6" s="42">
        <v>0.59085922390626677</v>
      </c>
    </row>
    <row r="7" spans="1:21" s="3" customFormat="1" ht="20.100000000000001" customHeight="1" x14ac:dyDescent="0.25">
      <c r="A7" s="34" t="s">
        <v>159</v>
      </c>
      <c r="B7" s="35" t="s">
        <v>131</v>
      </c>
      <c r="C7" s="35" t="s">
        <v>125</v>
      </c>
      <c r="D7" s="35" t="s">
        <v>132</v>
      </c>
      <c r="E7" s="36">
        <v>0.05</v>
      </c>
      <c r="F7" s="37" t="s">
        <v>17</v>
      </c>
      <c r="G7" s="38">
        <v>229</v>
      </c>
      <c r="H7" s="39">
        <v>3.3691334412240696E-2</v>
      </c>
      <c r="I7" s="40">
        <v>78125.570000000007</v>
      </c>
      <c r="J7" s="39">
        <v>5.5301033447555284E-2</v>
      </c>
      <c r="K7" s="40">
        <v>341.15969432314415</v>
      </c>
      <c r="L7" s="38">
        <v>6128</v>
      </c>
      <c r="M7" s="40">
        <v>5.5672273877797676E-2</v>
      </c>
      <c r="N7" s="38">
        <v>15940</v>
      </c>
      <c r="O7" s="41">
        <v>0.18385000000000001</v>
      </c>
      <c r="P7" s="40">
        <v>2930.5690000000004</v>
      </c>
      <c r="Q7" s="42">
        <v>0.47822601174934731</v>
      </c>
    </row>
    <row r="8" spans="1:21" s="3" customFormat="1" ht="20.100000000000001" customHeight="1" x14ac:dyDescent="0.25">
      <c r="A8" s="34" t="s">
        <v>165</v>
      </c>
      <c r="B8" s="35" t="s">
        <v>131</v>
      </c>
      <c r="C8" s="35" t="s">
        <v>125</v>
      </c>
      <c r="D8" s="35" t="s">
        <v>132</v>
      </c>
      <c r="E8" s="36">
        <v>0.05</v>
      </c>
      <c r="F8" s="37" t="s">
        <v>17</v>
      </c>
      <c r="G8" s="38">
        <v>165</v>
      </c>
      <c r="H8" s="39">
        <v>2.4275415624540237E-2</v>
      </c>
      <c r="I8" s="40">
        <v>45434.05</v>
      </c>
      <c r="J8" s="39">
        <v>3.2160404317151212E-2</v>
      </c>
      <c r="K8" s="40">
        <v>275.3578787878788</v>
      </c>
      <c r="L8" s="38">
        <v>3986</v>
      </c>
      <c r="M8" s="40">
        <v>6.9081254086271651E-2</v>
      </c>
      <c r="N8" s="38">
        <v>11610.08</v>
      </c>
      <c r="O8" s="41">
        <v>0.17666999999999999</v>
      </c>
      <c r="P8" s="40">
        <v>2051.1528336000001</v>
      </c>
      <c r="Q8" s="42">
        <v>0.51458927084796791</v>
      </c>
    </row>
    <row r="9" spans="1:21" s="3" customFormat="1" ht="20.100000000000001" customHeight="1" x14ac:dyDescent="0.25">
      <c r="A9" s="34" t="s">
        <v>166</v>
      </c>
      <c r="B9" s="35" t="s">
        <v>167</v>
      </c>
      <c r="C9" s="35" t="s">
        <v>168</v>
      </c>
      <c r="D9" s="35" t="s">
        <v>77</v>
      </c>
      <c r="E9" s="43">
        <v>2.8000000000000001E-2</v>
      </c>
      <c r="F9" s="37" t="s">
        <v>17</v>
      </c>
      <c r="G9" s="38">
        <v>153</v>
      </c>
      <c r="H9" s="39">
        <v>2.2509930851846403E-2</v>
      </c>
      <c r="I9" s="40">
        <v>210153.24</v>
      </c>
      <c r="J9" s="39">
        <v>0.14875656400781603</v>
      </c>
      <c r="K9" s="40">
        <v>1373.5505882352941</v>
      </c>
      <c r="L9" s="38">
        <v>4399</v>
      </c>
      <c r="M9" s="40">
        <v>0.312241552224436</v>
      </c>
      <c r="N9" s="38">
        <v>15625</v>
      </c>
      <c r="O9" s="41">
        <v>15.16</v>
      </c>
      <c r="P9" s="40">
        <v>236875</v>
      </c>
      <c r="Q9" s="42">
        <v>53.847465333030236</v>
      </c>
    </row>
    <row r="10" spans="1:21" s="3" customFormat="1" ht="20.100000000000001" customHeight="1" x14ac:dyDescent="0.25">
      <c r="A10" s="34" t="s">
        <v>174</v>
      </c>
      <c r="B10" s="35" t="s">
        <v>175</v>
      </c>
      <c r="C10" s="35" t="s">
        <v>125</v>
      </c>
      <c r="D10" s="35" t="s">
        <v>110</v>
      </c>
      <c r="E10" s="36">
        <v>0.04</v>
      </c>
      <c r="F10" s="37" t="s">
        <v>8</v>
      </c>
      <c r="G10" s="38">
        <v>138</v>
      </c>
      <c r="H10" s="39">
        <v>2.0303074885979107E-2</v>
      </c>
      <c r="I10" s="40">
        <v>13000.19</v>
      </c>
      <c r="J10" s="39">
        <v>9.2021593188321531E-3</v>
      </c>
      <c r="K10" s="40">
        <v>94.204275362318839</v>
      </c>
      <c r="L10" s="38">
        <v>3455</v>
      </c>
      <c r="M10" s="40">
        <v>2.7266071016590114E-2</v>
      </c>
      <c r="N10" s="38">
        <v>11525</v>
      </c>
      <c r="O10" s="41">
        <v>0.48588999999999999</v>
      </c>
      <c r="P10" s="40">
        <v>5599.8822499999997</v>
      </c>
      <c r="Q10" s="42">
        <v>1.6208052821997105</v>
      </c>
    </row>
    <row r="11" spans="1:21" s="3" customFormat="1" ht="20.100000000000001" customHeight="1" x14ac:dyDescent="0.25">
      <c r="A11" s="34" t="s">
        <v>176</v>
      </c>
      <c r="B11" s="35" t="s">
        <v>131</v>
      </c>
      <c r="C11" s="35" t="s">
        <v>125</v>
      </c>
      <c r="D11" s="35" t="s">
        <v>132</v>
      </c>
      <c r="E11" s="36">
        <v>0.05</v>
      </c>
      <c r="F11" s="37" t="s">
        <v>17</v>
      </c>
      <c r="G11" s="38">
        <v>103</v>
      </c>
      <c r="H11" s="39">
        <v>1.5153744298955421E-2</v>
      </c>
      <c r="I11" s="40">
        <v>29622.14</v>
      </c>
      <c r="J11" s="39">
        <v>2.0967974440738994E-2</v>
      </c>
      <c r="K11" s="40">
        <v>287.5935922330097</v>
      </c>
      <c r="L11" s="38">
        <v>3080</v>
      </c>
      <c r="M11" s="40">
        <v>9.337454293279536E-2</v>
      </c>
      <c r="N11" s="38">
        <v>10200</v>
      </c>
      <c r="O11" s="41">
        <v>0.15404000000000001</v>
      </c>
      <c r="P11" s="40">
        <v>1571.2080000000001</v>
      </c>
      <c r="Q11" s="42">
        <v>0.51013246753246755</v>
      </c>
    </row>
    <row r="12" spans="1:21" s="3" customFormat="1" ht="20.100000000000001" customHeight="1" x14ac:dyDescent="0.25">
      <c r="A12" s="34" t="s">
        <v>177</v>
      </c>
      <c r="B12" s="35" t="s">
        <v>178</v>
      </c>
      <c r="C12" s="35" t="s">
        <v>125</v>
      </c>
      <c r="D12" s="35" t="s">
        <v>110</v>
      </c>
      <c r="E12" s="36">
        <v>0.04</v>
      </c>
      <c r="F12" s="37" t="s">
        <v>8</v>
      </c>
      <c r="G12" s="38">
        <v>96</v>
      </c>
      <c r="H12" s="39">
        <v>1.4123878181550684E-2</v>
      </c>
      <c r="I12" s="40">
        <v>2871.5</v>
      </c>
      <c r="J12" s="39">
        <v>2.0325857148262086E-3</v>
      </c>
      <c r="K12" s="40">
        <v>29.911458333333332</v>
      </c>
      <c r="L12" s="38">
        <v>2078</v>
      </c>
      <c r="M12" s="40">
        <v>1.4394349534809111E-2</v>
      </c>
      <c r="N12" s="38">
        <v>3361</v>
      </c>
      <c r="O12" s="44">
        <v>0.83333000000000002</v>
      </c>
      <c r="P12" s="40">
        <v>2800.82213</v>
      </c>
      <c r="Q12" s="42">
        <v>1.3478451058710299</v>
      </c>
    </row>
    <row r="13" spans="1:21" s="3" customFormat="1" ht="20.100000000000001" customHeight="1" x14ac:dyDescent="0.25">
      <c r="A13" s="34" t="s">
        <v>183</v>
      </c>
      <c r="B13" s="35" t="s">
        <v>131</v>
      </c>
      <c r="C13" s="35" t="s">
        <v>125</v>
      </c>
      <c r="D13" s="35" t="s">
        <v>132</v>
      </c>
      <c r="E13" s="36">
        <v>0.05</v>
      </c>
      <c r="F13" s="37" t="s">
        <v>17</v>
      </c>
      <c r="G13" s="38">
        <v>82</v>
      </c>
      <c r="H13" s="39">
        <v>1.206414594674121E-2</v>
      </c>
      <c r="I13" s="40">
        <v>26323.67</v>
      </c>
      <c r="J13" s="39">
        <v>1.8633158838167931E-2</v>
      </c>
      <c r="K13" s="40">
        <v>321.02036585365852</v>
      </c>
      <c r="L13" s="38">
        <v>2552</v>
      </c>
      <c r="M13" s="40">
        <v>0.12579167940974079</v>
      </c>
      <c r="N13" s="38">
        <v>4825</v>
      </c>
      <c r="O13" s="41">
        <v>0.17666999999999999</v>
      </c>
      <c r="P13" s="40">
        <v>852.43274999999994</v>
      </c>
      <c r="Q13" s="42">
        <v>0.33402537225705325</v>
      </c>
    </row>
    <row r="14" spans="1:21" s="3" customFormat="1" ht="20.100000000000001" customHeight="1" x14ac:dyDescent="0.25">
      <c r="A14" s="34" t="s">
        <v>184</v>
      </c>
      <c r="B14" s="35" t="s">
        <v>131</v>
      </c>
      <c r="C14" s="35" t="s">
        <v>125</v>
      </c>
      <c r="D14" s="35" t="s">
        <v>132</v>
      </c>
      <c r="E14" s="36">
        <v>0.05</v>
      </c>
      <c r="F14" s="37" t="s">
        <v>17</v>
      </c>
      <c r="G14" s="38">
        <v>79</v>
      </c>
      <c r="H14" s="39">
        <v>1.1622774753567751E-2</v>
      </c>
      <c r="I14" s="40">
        <v>30381.64</v>
      </c>
      <c r="J14" s="39">
        <v>2.1505585045095778E-2</v>
      </c>
      <c r="K14" s="40">
        <v>384.57772151898735</v>
      </c>
      <c r="L14" s="38">
        <v>1909</v>
      </c>
      <c r="M14" s="40">
        <v>0.20145506627500648</v>
      </c>
      <c r="N14" s="38">
        <v>7554.88</v>
      </c>
      <c r="O14" s="41">
        <v>0.17666999999999999</v>
      </c>
      <c r="P14" s="40">
        <v>1334.7206495999999</v>
      </c>
      <c r="Q14" s="42">
        <v>0.6991726818229439</v>
      </c>
    </row>
    <row r="15" spans="1:21" s="3" customFormat="1" ht="20.100000000000001" customHeight="1" x14ac:dyDescent="0.25">
      <c r="A15" s="34" t="s">
        <v>185</v>
      </c>
      <c r="B15" s="35" t="s">
        <v>186</v>
      </c>
      <c r="C15" s="35" t="s">
        <v>168</v>
      </c>
      <c r="D15" s="35" t="s">
        <v>110</v>
      </c>
      <c r="E15" s="36">
        <v>0.03</v>
      </c>
      <c r="F15" s="37" t="s">
        <v>17</v>
      </c>
      <c r="G15" s="38">
        <v>77</v>
      </c>
      <c r="H15" s="39">
        <v>1.132852729145211E-2</v>
      </c>
      <c r="I15" s="40">
        <v>15481.01</v>
      </c>
      <c r="J15" s="39">
        <v>1.0958202952144065E-2</v>
      </c>
      <c r="K15" s="40">
        <v>201.05207792207793</v>
      </c>
      <c r="L15" s="38">
        <v>1780</v>
      </c>
      <c r="M15" s="40">
        <v>0.11295060557420109</v>
      </c>
      <c r="N15" s="38">
        <v>9704</v>
      </c>
      <c r="O15" s="41">
        <v>0.432</v>
      </c>
      <c r="P15" s="40">
        <v>4192.1279999999997</v>
      </c>
      <c r="Q15" s="42">
        <v>2.3551280898876401</v>
      </c>
    </row>
    <row r="16" spans="1:21" s="3" customFormat="1" ht="20.100000000000001" customHeight="1" x14ac:dyDescent="0.25">
      <c r="A16" s="34" t="s">
        <v>194</v>
      </c>
      <c r="B16" s="35" t="s">
        <v>131</v>
      </c>
      <c r="C16" s="35" t="s">
        <v>125</v>
      </c>
      <c r="D16" s="35" t="s">
        <v>132</v>
      </c>
      <c r="E16" s="36">
        <v>0.05</v>
      </c>
      <c r="F16" s="37" t="s">
        <v>17</v>
      </c>
      <c r="G16" s="38">
        <v>45</v>
      </c>
      <c r="H16" s="39">
        <v>6.6205678976018834E-3</v>
      </c>
      <c r="I16" s="40">
        <v>8954.91</v>
      </c>
      <c r="J16" s="39">
        <v>6.3387157038322694E-3</v>
      </c>
      <c r="K16" s="40">
        <v>198.99799999999999</v>
      </c>
      <c r="L16" s="38">
        <v>1271</v>
      </c>
      <c r="M16" s="40">
        <v>0.15656805664830842</v>
      </c>
      <c r="N16" s="38">
        <v>3875.72</v>
      </c>
      <c r="O16" s="41">
        <v>0.17666999999999999</v>
      </c>
      <c r="P16" s="40">
        <v>684.72345239999993</v>
      </c>
      <c r="Q16" s="42">
        <v>0.53872812934697079</v>
      </c>
    </row>
    <row r="17" spans="1:17" s="3" customFormat="1" ht="20.100000000000001" customHeight="1" x14ac:dyDescent="0.25">
      <c r="A17" s="34" t="s">
        <v>195</v>
      </c>
      <c r="B17" s="35" t="s">
        <v>131</v>
      </c>
      <c r="C17" s="35" t="s">
        <v>125</v>
      </c>
      <c r="D17" s="35" t="s">
        <v>132</v>
      </c>
      <c r="E17" s="36">
        <v>0.05</v>
      </c>
      <c r="F17" s="37" t="s">
        <v>17</v>
      </c>
      <c r="G17" s="38">
        <v>40</v>
      </c>
      <c r="H17" s="39">
        <v>5.8849492423127849E-3</v>
      </c>
      <c r="I17" s="40">
        <v>11570.4</v>
      </c>
      <c r="J17" s="39">
        <v>8.1900852358785178E-3</v>
      </c>
      <c r="K17" s="40">
        <v>289.26</v>
      </c>
      <c r="L17" s="38">
        <v>1135</v>
      </c>
      <c r="M17" s="40">
        <v>0.2548546255506608</v>
      </c>
      <c r="N17" s="38">
        <v>3600</v>
      </c>
      <c r="O17" s="41">
        <v>0.18385000000000001</v>
      </c>
      <c r="P17" s="40">
        <v>661.86</v>
      </c>
      <c r="Q17" s="42">
        <v>0.58313656387665203</v>
      </c>
    </row>
    <row r="18" spans="1:17" s="3" customFormat="1" ht="20.100000000000001" customHeight="1" x14ac:dyDescent="0.25">
      <c r="A18" s="34" t="s">
        <v>196</v>
      </c>
      <c r="B18" s="35" t="s">
        <v>197</v>
      </c>
      <c r="C18" s="35" t="s">
        <v>125</v>
      </c>
      <c r="D18" s="35" t="s">
        <v>110</v>
      </c>
      <c r="E18" s="36">
        <v>0.04</v>
      </c>
      <c r="F18" s="37" t="s">
        <v>8</v>
      </c>
      <c r="G18" s="38">
        <v>39</v>
      </c>
      <c r="H18" s="39">
        <v>5.7378255112549657E-3</v>
      </c>
      <c r="I18" s="40">
        <v>1031.4000000000001</v>
      </c>
      <c r="J18" s="39">
        <v>7.3007449286844911E-4</v>
      </c>
      <c r="K18" s="40">
        <v>26.446153846153848</v>
      </c>
      <c r="L18" s="38">
        <v>992</v>
      </c>
      <c r="M18" s="40">
        <v>2.6659429280397023E-2</v>
      </c>
      <c r="N18" s="38">
        <v>2760</v>
      </c>
      <c r="O18" s="41">
        <v>0.39733000000000002</v>
      </c>
      <c r="P18" s="40">
        <v>1096.6308000000001</v>
      </c>
      <c r="Q18" s="42">
        <v>1.1054745967741937</v>
      </c>
    </row>
    <row r="19" spans="1:17" s="3" customFormat="1" ht="20.100000000000001" customHeight="1" x14ac:dyDescent="0.25">
      <c r="A19" s="34" t="s">
        <v>199</v>
      </c>
      <c r="B19" s="35" t="s">
        <v>175</v>
      </c>
      <c r="C19" s="35" t="s">
        <v>125</v>
      </c>
      <c r="D19" s="35" t="s">
        <v>110</v>
      </c>
      <c r="E19" s="36">
        <v>0.04</v>
      </c>
      <c r="F19" s="37" t="s">
        <v>8</v>
      </c>
      <c r="G19" s="38">
        <v>37</v>
      </c>
      <c r="H19" s="39">
        <v>5.4435780491393264E-3</v>
      </c>
      <c r="I19" s="40">
        <v>1238.07</v>
      </c>
      <c r="J19" s="39">
        <v>8.7636545218696977E-4</v>
      </c>
      <c r="K19" s="40">
        <v>33.461351351351347</v>
      </c>
      <c r="L19" s="38">
        <v>948</v>
      </c>
      <c r="M19" s="40">
        <v>3.5296784125898047E-2</v>
      </c>
      <c r="N19" s="38">
        <v>2612</v>
      </c>
      <c r="O19" s="41">
        <v>0.47273999999999999</v>
      </c>
      <c r="P19" s="40">
        <v>1234.7968799999999</v>
      </c>
      <c r="Q19" s="42">
        <v>1.3025283544303796</v>
      </c>
    </row>
    <row r="20" spans="1:17" s="3" customFormat="1" ht="20.100000000000001" customHeight="1" x14ac:dyDescent="0.25">
      <c r="A20" s="34" t="s">
        <v>198</v>
      </c>
      <c r="B20" s="35" t="s">
        <v>175</v>
      </c>
      <c r="C20" s="35" t="s">
        <v>125</v>
      </c>
      <c r="D20" s="35" t="s">
        <v>110</v>
      </c>
      <c r="E20" s="36">
        <v>0.04</v>
      </c>
      <c r="F20" s="37" t="s">
        <v>8</v>
      </c>
      <c r="G20" s="38">
        <v>37</v>
      </c>
      <c r="H20" s="39">
        <v>5.4435780491393264E-3</v>
      </c>
      <c r="I20" s="40">
        <v>1102.3399999999999</v>
      </c>
      <c r="J20" s="39">
        <v>7.8028923450514456E-4</v>
      </c>
      <c r="K20" s="40">
        <v>29.792972972972972</v>
      </c>
      <c r="L20" s="38">
        <v>946</v>
      </c>
      <c r="M20" s="40">
        <v>3.1493628935489397E-2</v>
      </c>
      <c r="N20" s="38">
        <v>2475</v>
      </c>
      <c r="O20" s="41">
        <v>0.68345999999999996</v>
      </c>
      <c r="P20" s="40">
        <v>1691.5635</v>
      </c>
      <c r="Q20" s="42">
        <v>1.7881220930232558</v>
      </c>
    </row>
    <row r="21" spans="1:17" s="3" customFormat="1" ht="20.100000000000001" customHeight="1" x14ac:dyDescent="0.25">
      <c r="A21" s="34" t="s">
        <v>206</v>
      </c>
      <c r="B21" s="35" t="s">
        <v>131</v>
      </c>
      <c r="C21" s="35" t="s">
        <v>125</v>
      </c>
      <c r="D21" s="35" t="s">
        <v>132</v>
      </c>
      <c r="E21" s="36">
        <v>0.05</v>
      </c>
      <c r="F21" s="37" t="s">
        <v>17</v>
      </c>
      <c r="G21" s="38">
        <v>30</v>
      </c>
      <c r="H21" s="39">
        <v>4.4137119317345886E-3</v>
      </c>
      <c r="I21" s="40">
        <v>7641.73</v>
      </c>
      <c r="J21" s="39">
        <v>5.4091837835831035E-3</v>
      </c>
      <c r="K21" s="40">
        <v>254.72433333333331</v>
      </c>
      <c r="L21" s="38">
        <v>1356</v>
      </c>
      <c r="M21" s="40">
        <v>0.18784980334316614</v>
      </c>
      <c r="N21" s="38">
        <v>3420.88</v>
      </c>
      <c r="O21" s="41">
        <v>0.17666999999999999</v>
      </c>
      <c r="P21" s="40">
        <v>604.36686959999997</v>
      </c>
      <c r="Q21" s="42">
        <v>0.44569828141592921</v>
      </c>
    </row>
    <row r="22" spans="1:17" s="3" customFormat="1" ht="20.100000000000001" customHeight="1" x14ac:dyDescent="0.25">
      <c r="A22" s="34" t="s">
        <v>210</v>
      </c>
      <c r="B22" s="35" t="s">
        <v>131</v>
      </c>
      <c r="C22" s="35" t="s">
        <v>125</v>
      </c>
      <c r="D22" s="35" t="s">
        <v>132</v>
      </c>
      <c r="E22" s="36">
        <v>0.05</v>
      </c>
      <c r="F22" s="37" t="s">
        <v>17</v>
      </c>
      <c r="G22" s="38">
        <v>26</v>
      </c>
      <c r="H22" s="39">
        <v>3.8252170075033102E-3</v>
      </c>
      <c r="I22" s="40">
        <v>8584.91</v>
      </c>
      <c r="J22" s="39">
        <v>6.0768119202746522E-3</v>
      </c>
      <c r="K22" s="40">
        <v>330.18884615384616</v>
      </c>
      <c r="L22" s="38">
        <v>735</v>
      </c>
      <c r="M22" s="40">
        <v>0.44923652537938252</v>
      </c>
      <c r="N22" s="38">
        <v>2250</v>
      </c>
      <c r="O22" s="41">
        <v>0.15404000000000001</v>
      </c>
      <c r="P22" s="40">
        <v>346.59000000000003</v>
      </c>
      <c r="Q22" s="42">
        <v>0.47155102040816332</v>
      </c>
    </row>
    <row r="23" spans="1:17" s="3" customFormat="1" ht="20.100000000000001" customHeight="1" x14ac:dyDescent="0.25">
      <c r="A23" s="34" t="s">
        <v>213</v>
      </c>
      <c r="B23" s="35" t="s">
        <v>175</v>
      </c>
      <c r="C23" s="35" t="s">
        <v>125</v>
      </c>
      <c r="D23" s="35" t="s">
        <v>110</v>
      </c>
      <c r="E23" s="36">
        <v>0.04</v>
      </c>
      <c r="F23" s="37" t="s">
        <v>8</v>
      </c>
      <c r="G23" s="38">
        <v>20</v>
      </c>
      <c r="H23" s="39">
        <v>2.9424746211563924E-3</v>
      </c>
      <c r="I23" s="40">
        <v>1387.61</v>
      </c>
      <c r="J23" s="39">
        <v>9.8221705162806713E-4</v>
      </c>
      <c r="K23" s="40">
        <v>69.380499999999998</v>
      </c>
      <c r="L23" s="38">
        <v>483</v>
      </c>
      <c r="M23" s="40">
        <v>0.14364492753623187</v>
      </c>
      <c r="N23" s="38">
        <v>955</v>
      </c>
      <c r="O23" s="41">
        <v>0.68345999999999996</v>
      </c>
      <c r="P23" s="40">
        <v>652.70429999999999</v>
      </c>
      <c r="Q23" s="42">
        <v>1.3513546583850931</v>
      </c>
    </row>
    <row r="24" spans="1:17" s="3" customFormat="1" ht="20.100000000000001" customHeight="1" x14ac:dyDescent="0.25">
      <c r="A24" s="34" t="s">
        <v>214</v>
      </c>
      <c r="B24" s="35" t="s">
        <v>215</v>
      </c>
      <c r="C24" s="35" t="s">
        <v>168</v>
      </c>
      <c r="D24" s="35" t="s">
        <v>110</v>
      </c>
      <c r="E24" s="45">
        <v>3.8800000000000001E-2</v>
      </c>
      <c r="F24" s="37" t="s">
        <v>17</v>
      </c>
      <c r="G24" s="38">
        <v>20</v>
      </c>
      <c r="H24" s="39">
        <v>2.9424746211563924E-3</v>
      </c>
      <c r="I24" s="40">
        <v>32553.66</v>
      </c>
      <c r="J24" s="39">
        <v>2.3043045196346632E-2</v>
      </c>
      <c r="K24" s="40">
        <v>1627.683</v>
      </c>
      <c r="L24" s="38">
        <v>574</v>
      </c>
      <c r="M24" s="40">
        <v>2.835684668989547</v>
      </c>
      <c r="N24" s="38">
        <v>2523</v>
      </c>
      <c r="O24" s="41">
        <v>7.0588199999999999</v>
      </c>
      <c r="P24" s="40">
        <v>17809.402859999998</v>
      </c>
      <c r="Q24" s="42">
        <v>31.026834250871076</v>
      </c>
    </row>
    <row r="25" spans="1:17" s="3" customFormat="1" ht="20.100000000000001" customHeight="1" x14ac:dyDescent="0.25">
      <c r="A25" s="34" t="s">
        <v>217</v>
      </c>
      <c r="B25" s="35" t="s">
        <v>218</v>
      </c>
      <c r="C25" s="35" t="s">
        <v>168</v>
      </c>
      <c r="D25" s="35" t="s">
        <v>110</v>
      </c>
      <c r="E25" s="36">
        <v>0.04</v>
      </c>
      <c r="F25" s="37" t="s">
        <v>8</v>
      </c>
      <c r="G25" s="38">
        <v>19</v>
      </c>
      <c r="H25" s="39">
        <v>2.7953508900985728E-3</v>
      </c>
      <c r="I25" s="40">
        <v>255.03</v>
      </c>
      <c r="J25" s="39">
        <v>1.8052249167756503E-4</v>
      </c>
      <c r="K25" s="40">
        <v>13.422631578947369</v>
      </c>
      <c r="L25" s="38">
        <v>554</v>
      </c>
      <c r="M25" s="40">
        <v>2.4228576857305721E-2</v>
      </c>
      <c r="N25" s="38">
        <v>1370</v>
      </c>
      <c r="O25" s="41">
        <v>7.8689999999999996E-2</v>
      </c>
      <c r="P25" s="40">
        <v>107.80529999999999</v>
      </c>
      <c r="Q25" s="42">
        <v>0.19459440433212993</v>
      </c>
    </row>
    <row r="26" spans="1:17" s="3" customFormat="1" ht="20.100000000000001" customHeight="1" x14ac:dyDescent="0.25">
      <c r="A26" s="34" t="s">
        <v>219</v>
      </c>
      <c r="B26" s="35" t="s">
        <v>186</v>
      </c>
      <c r="C26" s="35" t="s">
        <v>168</v>
      </c>
      <c r="D26" s="35" t="s">
        <v>110</v>
      </c>
      <c r="E26" s="36">
        <v>0.03</v>
      </c>
      <c r="F26" s="37" t="s">
        <v>17</v>
      </c>
      <c r="G26" s="38">
        <v>19</v>
      </c>
      <c r="H26" s="39">
        <v>2.7953508900985728E-3</v>
      </c>
      <c r="I26" s="40">
        <v>1018.97</v>
      </c>
      <c r="J26" s="39">
        <v>7.2127594143704048E-4</v>
      </c>
      <c r="K26" s="40">
        <v>53.63</v>
      </c>
      <c r="L26" s="38">
        <v>655</v>
      </c>
      <c r="M26" s="40">
        <v>8.1877862595419848E-2</v>
      </c>
      <c r="N26" s="38">
        <v>1411.4</v>
      </c>
      <c r="O26" s="41">
        <v>0.65176000000000001</v>
      </c>
      <c r="P26" s="40">
        <v>919.89406400000007</v>
      </c>
      <c r="Q26" s="42">
        <v>1.4044184183206108</v>
      </c>
    </row>
    <row r="27" spans="1:17" s="3" customFormat="1" ht="20.100000000000001" customHeight="1" x14ac:dyDescent="0.25">
      <c r="A27" s="34" t="s">
        <v>229</v>
      </c>
      <c r="B27" s="35" t="s">
        <v>197</v>
      </c>
      <c r="C27" s="35" t="s">
        <v>125</v>
      </c>
      <c r="D27" s="35" t="s">
        <v>110</v>
      </c>
      <c r="E27" s="36">
        <v>0.04</v>
      </c>
      <c r="F27" s="37" t="s">
        <v>8</v>
      </c>
      <c r="G27" s="38">
        <v>16</v>
      </c>
      <c r="H27" s="39">
        <v>2.3539796969251139E-3</v>
      </c>
      <c r="I27" s="40">
        <v>375.64</v>
      </c>
      <c r="J27" s="39">
        <v>2.6589604663671142E-4</v>
      </c>
      <c r="K27" s="40">
        <v>23.477499999999999</v>
      </c>
      <c r="L27" s="38">
        <v>353</v>
      </c>
      <c r="M27" s="40">
        <v>6.65084985835694E-2</v>
      </c>
      <c r="N27" s="38">
        <v>660</v>
      </c>
      <c r="O27" s="41">
        <v>0.60533000000000003</v>
      </c>
      <c r="P27" s="40">
        <v>399.51780000000002</v>
      </c>
      <c r="Q27" s="42">
        <v>1.1317784702549576</v>
      </c>
    </row>
    <row r="28" spans="1:17" s="3" customFormat="1" ht="20.100000000000001" customHeight="1" x14ac:dyDescent="0.25">
      <c r="A28" s="34" t="s">
        <v>228</v>
      </c>
      <c r="B28" s="35" t="s">
        <v>186</v>
      </c>
      <c r="C28" s="35" t="s">
        <v>168</v>
      </c>
      <c r="D28" s="35" t="s">
        <v>110</v>
      </c>
      <c r="E28" s="36">
        <v>0.03</v>
      </c>
      <c r="F28" s="37" t="s">
        <v>17</v>
      </c>
      <c r="G28" s="38">
        <v>16</v>
      </c>
      <c r="H28" s="39">
        <v>2.3539796969251139E-3</v>
      </c>
      <c r="I28" s="40">
        <v>3253.92</v>
      </c>
      <c r="J28" s="39">
        <v>2.3032809713345974E-3</v>
      </c>
      <c r="K28" s="40">
        <v>203.37</v>
      </c>
      <c r="L28" s="38">
        <v>224</v>
      </c>
      <c r="M28" s="40">
        <v>0.9079017857142857</v>
      </c>
      <c r="N28" s="38">
        <v>2720</v>
      </c>
      <c r="O28" s="41">
        <v>0.35863</v>
      </c>
      <c r="P28" s="40">
        <v>975.47360000000003</v>
      </c>
      <c r="Q28" s="42">
        <v>4.3547928571428569</v>
      </c>
    </row>
    <row r="29" spans="1:17" s="3" customFormat="1" ht="20.100000000000001" customHeight="1" x14ac:dyDescent="0.25">
      <c r="A29" s="34" t="s">
        <v>230</v>
      </c>
      <c r="B29" s="35" t="s">
        <v>131</v>
      </c>
      <c r="C29" s="35" t="s">
        <v>125</v>
      </c>
      <c r="D29" s="35" t="s">
        <v>132</v>
      </c>
      <c r="E29" s="36">
        <v>0.05</v>
      </c>
      <c r="F29" s="37" t="s">
        <v>17</v>
      </c>
      <c r="G29" s="38">
        <v>15</v>
      </c>
      <c r="H29" s="39">
        <v>2.2068559658672943E-3</v>
      </c>
      <c r="I29" s="40">
        <v>1161.68</v>
      </c>
      <c r="J29" s="39">
        <v>8.2229293860327699E-4</v>
      </c>
      <c r="K29" s="40">
        <v>77.445333333333338</v>
      </c>
      <c r="L29" s="38">
        <v>254</v>
      </c>
      <c r="M29" s="40">
        <v>0.30490288713910763</v>
      </c>
      <c r="N29" s="38">
        <v>701</v>
      </c>
      <c r="O29" s="41">
        <v>0.15404000000000001</v>
      </c>
      <c r="P29" s="40">
        <v>107.98204000000001</v>
      </c>
      <c r="Q29" s="42">
        <v>0.42512614173228352</v>
      </c>
    </row>
    <row r="30" spans="1:17" s="3" customFormat="1" ht="20.100000000000001" customHeight="1" x14ac:dyDescent="0.25">
      <c r="A30" s="34" t="s">
        <v>238</v>
      </c>
      <c r="B30" s="35" t="s">
        <v>131</v>
      </c>
      <c r="C30" s="35" t="s">
        <v>125</v>
      </c>
      <c r="D30" s="35" t="s">
        <v>132</v>
      </c>
      <c r="E30" s="36">
        <v>0.05</v>
      </c>
      <c r="F30" s="37" t="s">
        <v>17</v>
      </c>
      <c r="G30" s="38">
        <v>14</v>
      </c>
      <c r="H30" s="39">
        <v>2.0597322348094747E-3</v>
      </c>
      <c r="I30" s="40">
        <v>3824.12</v>
      </c>
      <c r="J30" s="39">
        <v>2.7068959372387952E-3</v>
      </c>
      <c r="K30" s="40">
        <v>273.15142857142854</v>
      </c>
      <c r="L30" s="38">
        <v>540</v>
      </c>
      <c r="M30" s="40">
        <v>0.50583597883597875</v>
      </c>
      <c r="N30" s="38">
        <v>2960</v>
      </c>
      <c r="O30" s="41">
        <v>0.15404000000000001</v>
      </c>
      <c r="P30" s="40">
        <v>455.95840000000004</v>
      </c>
      <c r="Q30" s="42">
        <v>0.84436740740740746</v>
      </c>
    </row>
    <row r="31" spans="1:17" s="3" customFormat="1" ht="20.100000000000001" customHeight="1" x14ac:dyDescent="0.25">
      <c r="A31" s="34" t="s">
        <v>241</v>
      </c>
      <c r="B31" s="35" t="s">
        <v>175</v>
      </c>
      <c r="C31" s="35" t="s">
        <v>125</v>
      </c>
      <c r="D31" s="35" t="s">
        <v>110</v>
      </c>
      <c r="E31" s="36">
        <v>0.04</v>
      </c>
      <c r="F31" s="37" t="s">
        <v>8</v>
      </c>
      <c r="G31" s="38">
        <v>13</v>
      </c>
      <c r="H31" s="39">
        <v>1.9126085037516551E-3</v>
      </c>
      <c r="I31" s="40">
        <v>794.15</v>
      </c>
      <c r="J31" s="39">
        <v>5.6213753976292304E-4</v>
      </c>
      <c r="K31" s="40">
        <v>61.088461538461537</v>
      </c>
      <c r="L31" s="38">
        <v>390</v>
      </c>
      <c r="M31" s="40">
        <v>0.15663708086785011</v>
      </c>
      <c r="N31" s="38">
        <v>1470</v>
      </c>
      <c r="O31" s="41">
        <v>0.38266</v>
      </c>
      <c r="P31" s="40">
        <v>562.51020000000005</v>
      </c>
      <c r="Q31" s="42">
        <v>1.4423338461538462</v>
      </c>
    </row>
    <row r="32" spans="1:17" s="3" customFormat="1" ht="20.100000000000001" customHeight="1" x14ac:dyDescent="0.25">
      <c r="A32" s="34" t="s">
        <v>242</v>
      </c>
      <c r="B32" s="35" t="s">
        <v>186</v>
      </c>
      <c r="C32" s="35" t="s">
        <v>168</v>
      </c>
      <c r="D32" s="35" t="s">
        <v>110</v>
      </c>
      <c r="E32" s="36">
        <v>0.03</v>
      </c>
      <c r="F32" s="37" t="s">
        <v>17</v>
      </c>
      <c r="G32" s="38">
        <v>12</v>
      </c>
      <c r="H32" s="39">
        <v>1.7654847726938355E-3</v>
      </c>
      <c r="I32" s="40">
        <v>759.12</v>
      </c>
      <c r="J32" s="39">
        <v>5.3734162209258967E-4</v>
      </c>
      <c r="K32" s="40">
        <v>63.26</v>
      </c>
      <c r="L32" s="38">
        <v>242</v>
      </c>
      <c r="M32" s="40">
        <v>0.26140495867768593</v>
      </c>
      <c r="N32" s="38">
        <v>875.65</v>
      </c>
      <c r="O32" s="41">
        <v>0.65176000000000001</v>
      </c>
      <c r="P32" s="40">
        <v>570.71364400000004</v>
      </c>
      <c r="Q32" s="42">
        <v>2.3583208429752069</v>
      </c>
    </row>
    <row r="33" spans="1:20" s="3" customFormat="1" ht="20.100000000000001" customHeight="1" x14ac:dyDescent="0.25">
      <c r="A33" s="34" t="s">
        <v>248</v>
      </c>
      <c r="B33" s="35" t="s">
        <v>131</v>
      </c>
      <c r="C33" s="35" t="s">
        <v>125</v>
      </c>
      <c r="D33" s="35" t="s">
        <v>132</v>
      </c>
      <c r="E33" s="36">
        <v>0.05</v>
      </c>
      <c r="F33" s="37" t="s">
        <v>17</v>
      </c>
      <c r="G33" s="38">
        <v>10</v>
      </c>
      <c r="H33" s="39">
        <v>1.4712373105781962E-3</v>
      </c>
      <c r="I33" s="40">
        <v>4776.59</v>
      </c>
      <c r="J33" s="39">
        <v>3.3810999824418317E-3</v>
      </c>
      <c r="K33" s="40">
        <v>477.65899999999999</v>
      </c>
      <c r="L33" s="38">
        <v>378</v>
      </c>
      <c r="M33" s="40">
        <v>1.2636481481481481</v>
      </c>
      <c r="N33" s="38">
        <v>1148</v>
      </c>
      <c r="O33" s="41">
        <v>0.17666999999999999</v>
      </c>
      <c r="P33" s="40">
        <v>202.81716</v>
      </c>
      <c r="Q33" s="42">
        <v>0.53655333333333333</v>
      </c>
    </row>
    <row r="34" spans="1:20" s="3" customFormat="1" ht="20.100000000000001" customHeight="1" x14ac:dyDescent="0.25">
      <c r="A34" s="34" t="s">
        <v>249</v>
      </c>
      <c r="B34" s="35" t="s">
        <v>131</v>
      </c>
      <c r="C34" s="35" t="s">
        <v>125</v>
      </c>
      <c r="D34" s="35" t="s">
        <v>132</v>
      </c>
      <c r="E34" s="36">
        <v>0.05</v>
      </c>
      <c r="F34" s="37" t="s">
        <v>17</v>
      </c>
      <c r="G34" s="38">
        <v>10</v>
      </c>
      <c r="H34" s="39">
        <v>1.4712373105781962E-3</v>
      </c>
      <c r="I34" s="40">
        <v>10478.48</v>
      </c>
      <c r="J34" s="39">
        <v>7.4171717781968058E-3</v>
      </c>
      <c r="K34" s="40">
        <v>1047.848</v>
      </c>
      <c r="L34" s="38">
        <v>307</v>
      </c>
      <c r="M34" s="40">
        <v>3.413185667752443</v>
      </c>
      <c r="N34" s="38">
        <v>2000</v>
      </c>
      <c r="O34" s="41">
        <v>0.15404000000000001</v>
      </c>
      <c r="P34" s="40">
        <v>308.08000000000004</v>
      </c>
      <c r="Q34" s="42">
        <v>1.0035179153094465</v>
      </c>
    </row>
    <row r="35" spans="1:20" s="3" customFormat="1" ht="20.100000000000001" customHeight="1" x14ac:dyDescent="0.25">
      <c r="A35" s="34" t="s">
        <v>250</v>
      </c>
      <c r="B35" s="35" t="s">
        <v>218</v>
      </c>
      <c r="C35" s="35" t="s">
        <v>168</v>
      </c>
      <c r="D35" s="35" t="s">
        <v>110</v>
      </c>
      <c r="E35" s="36">
        <v>0.04</v>
      </c>
      <c r="F35" s="37" t="s">
        <v>8</v>
      </c>
      <c r="G35" s="38">
        <v>9</v>
      </c>
      <c r="H35" s="39">
        <v>1.3241135795203766E-3</v>
      </c>
      <c r="I35" s="40">
        <v>100.95</v>
      </c>
      <c r="J35" s="39">
        <v>7.1457262027409282E-5</v>
      </c>
      <c r="K35" s="40">
        <v>11.216666666666667</v>
      </c>
      <c r="L35" s="38">
        <v>270</v>
      </c>
      <c r="M35" s="40">
        <v>4.1543209876543211E-2</v>
      </c>
      <c r="N35" s="38">
        <v>1210</v>
      </c>
      <c r="O35" s="41">
        <v>6.454E-2</v>
      </c>
      <c r="P35" s="40">
        <v>78.093400000000003</v>
      </c>
      <c r="Q35" s="42">
        <v>0.28923481481481483</v>
      </c>
    </row>
    <row r="36" spans="1:20" s="3" customFormat="1" ht="20.100000000000001" customHeight="1" x14ac:dyDescent="0.25">
      <c r="A36" s="34" t="s">
        <v>251</v>
      </c>
      <c r="B36" s="35" t="s">
        <v>131</v>
      </c>
      <c r="C36" s="35" t="s">
        <v>125</v>
      </c>
      <c r="D36" s="35" t="s">
        <v>132</v>
      </c>
      <c r="E36" s="36">
        <v>0.05</v>
      </c>
      <c r="F36" s="37" t="s">
        <v>17</v>
      </c>
      <c r="G36" s="38">
        <v>9</v>
      </c>
      <c r="H36" s="39">
        <v>1.3241135795203766E-3</v>
      </c>
      <c r="I36" s="40">
        <v>1756.72</v>
      </c>
      <c r="J36" s="39">
        <v>1.2434908504090187E-3</v>
      </c>
      <c r="K36" s="40">
        <v>195.19111111111113</v>
      </c>
      <c r="L36" s="38">
        <v>231</v>
      </c>
      <c r="M36" s="40">
        <v>0.84498316498316506</v>
      </c>
      <c r="N36" s="38">
        <v>953</v>
      </c>
      <c r="O36" s="55">
        <v>0.17666999999999999</v>
      </c>
      <c r="P36" s="40">
        <v>168.36651000000001</v>
      </c>
      <c r="Q36" s="42">
        <v>0.7288593506493507</v>
      </c>
    </row>
    <row r="37" spans="1:20" s="3" customFormat="1" ht="20.100000000000001" customHeight="1" x14ac:dyDescent="0.25">
      <c r="A37" s="34" t="s">
        <v>254</v>
      </c>
      <c r="B37" s="35" t="s">
        <v>255</v>
      </c>
      <c r="C37" s="35" t="s">
        <v>125</v>
      </c>
      <c r="D37" s="35" t="s">
        <v>110</v>
      </c>
      <c r="E37" s="45">
        <v>3.8800000000000001E-2</v>
      </c>
      <c r="F37" s="37" t="s">
        <v>17</v>
      </c>
      <c r="G37" s="38">
        <v>8</v>
      </c>
      <c r="H37" s="39">
        <v>1.176989848462557E-3</v>
      </c>
      <c r="I37" s="40">
        <v>17678.189999999999</v>
      </c>
      <c r="J37" s="39">
        <v>1.2513472560676834E-2</v>
      </c>
      <c r="K37" s="40">
        <v>2209.7737499999998</v>
      </c>
      <c r="L37" s="38">
        <v>232</v>
      </c>
      <c r="M37" s="40">
        <v>9.524886853448276</v>
      </c>
      <c r="N37" s="38">
        <v>1360</v>
      </c>
      <c r="O37" s="55">
        <v>5.5988199999999999</v>
      </c>
      <c r="P37" s="57">
        <v>7614.3951999999999</v>
      </c>
      <c r="Q37" s="57">
        <v>32.820668965517243</v>
      </c>
      <c r="S37" s="53"/>
      <c r="T37" s="53"/>
    </row>
    <row r="38" spans="1:20" s="3" customFormat="1" ht="20.100000000000001" customHeight="1" x14ac:dyDescent="0.25">
      <c r="A38" s="34" t="s">
        <v>260</v>
      </c>
      <c r="B38" s="35" t="s">
        <v>178</v>
      </c>
      <c r="C38" s="35" t="s">
        <v>125</v>
      </c>
      <c r="D38" s="35" t="s">
        <v>110</v>
      </c>
      <c r="E38" s="36">
        <v>0.04</v>
      </c>
      <c r="F38" s="37" t="s">
        <v>8</v>
      </c>
      <c r="G38" s="38">
        <v>6</v>
      </c>
      <c r="H38" s="39">
        <v>8.8274238634691773E-4</v>
      </c>
      <c r="I38" s="40">
        <v>207.18</v>
      </c>
      <c r="J38" s="39">
        <v>1.4665196183099213E-4</v>
      </c>
      <c r="K38" s="40">
        <v>34.53</v>
      </c>
      <c r="L38" s="38">
        <v>148</v>
      </c>
      <c r="M38" s="40">
        <v>0.23331081081081081</v>
      </c>
      <c r="N38" s="38">
        <v>195</v>
      </c>
      <c r="O38" s="55">
        <v>1.0666599999999999</v>
      </c>
      <c r="P38" s="40">
        <v>207.99869999999999</v>
      </c>
      <c r="Q38" s="42">
        <v>1.4053966216216216</v>
      </c>
    </row>
    <row r="39" spans="1:20" s="3" customFormat="1" ht="20.100000000000001" customHeight="1" x14ac:dyDescent="0.25">
      <c r="A39" s="34" t="s">
        <v>262</v>
      </c>
      <c r="B39" s="35" t="s">
        <v>263</v>
      </c>
      <c r="C39" s="35" t="s">
        <v>125</v>
      </c>
      <c r="D39" s="35" t="s">
        <v>110</v>
      </c>
      <c r="E39" s="36">
        <v>0.04</v>
      </c>
      <c r="F39" s="37" t="s">
        <v>8</v>
      </c>
      <c r="G39" s="38">
        <v>6</v>
      </c>
      <c r="H39" s="39">
        <v>8.8274238634691773E-4</v>
      </c>
      <c r="I39" s="40">
        <v>39.54</v>
      </c>
      <c r="J39" s="39">
        <v>2.7988312437481554E-5</v>
      </c>
      <c r="K39" s="40">
        <v>6.59</v>
      </c>
      <c r="L39" s="38">
        <v>140</v>
      </c>
      <c r="M39" s="40">
        <v>4.707142857142857E-2</v>
      </c>
      <c r="N39" s="38">
        <v>458.5</v>
      </c>
      <c r="O39" s="55" t="s">
        <v>66</v>
      </c>
      <c r="P39" s="55" t="s">
        <v>66</v>
      </c>
      <c r="Q39" s="55" t="s">
        <v>66</v>
      </c>
    </row>
    <row r="40" spans="1:20" s="3" customFormat="1" ht="20.100000000000001" customHeight="1" x14ac:dyDescent="0.25">
      <c r="A40" s="34" t="s">
        <v>270</v>
      </c>
      <c r="B40" s="35" t="s">
        <v>271</v>
      </c>
      <c r="C40" s="35" t="s">
        <v>168</v>
      </c>
      <c r="D40" s="35" t="s">
        <v>203</v>
      </c>
      <c r="E40" s="36">
        <v>0.04</v>
      </c>
      <c r="F40" s="37" t="s">
        <v>8</v>
      </c>
      <c r="G40" s="38">
        <v>5</v>
      </c>
      <c r="H40" s="39">
        <v>7.3561865528909811E-4</v>
      </c>
      <c r="I40" s="40">
        <v>85.79</v>
      </c>
      <c r="J40" s="39">
        <v>6.0726285382183679E-5</v>
      </c>
      <c r="K40" s="40">
        <v>17.158000000000001</v>
      </c>
      <c r="L40" s="38">
        <v>100</v>
      </c>
      <c r="M40" s="40">
        <v>0.17158000000000001</v>
      </c>
      <c r="N40" s="38">
        <v>362</v>
      </c>
      <c r="O40" s="55">
        <v>0.10205</v>
      </c>
      <c r="P40" s="40">
        <v>36.942100000000003</v>
      </c>
      <c r="Q40" s="42">
        <v>0.36942100000000005</v>
      </c>
    </row>
    <row r="41" spans="1:20" s="3" customFormat="1" ht="20.100000000000001" customHeight="1" x14ac:dyDescent="0.25">
      <c r="A41" s="34" t="s">
        <v>266</v>
      </c>
      <c r="B41" s="35" t="s">
        <v>175</v>
      </c>
      <c r="C41" s="35" t="s">
        <v>125</v>
      </c>
      <c r="D41" s="35" t="s">
        <v>110</v>
      </c>
      <c r="E41" s="36">
        <v>0.04</v>
      </c>
      <c r="F41" s="37" t="s">
        <v>8</v>
      </c>
      <c r="G41" s="38">
        <v>5</v>
      </c>
      <c r="H41" s="39">
        <v>7.3561865528909811E-4</v>
      </c>
      <c r="I41" s="40">
        <v>286.79000000000002</v>
      </c>
      <c r="J41" s="39">
        <v>2.0300374617969995E-4</v>
      </c>
      <c r="K41" s="40">
        <v>57.358000000000004</v>
      </c>
      <c r="L41" s="38">
        <v>80</v>
      </c>
      <c r="M41" s="40">
        <v>0.71697500000000003</v>
      </c>
      <c r="N41" s="38">
        <v>210</v>
      </c>
      <c r="O41" s="55">
        <v>0.66632999999999998</v>
      </c>
      <c r="P41" s="40">
        <v>139.92929999999998</v>
      </c>
      <c r="Q41" s="42">
        <v>1.7491162499999997</v>
      </c>
    </row>
    <row r="42" spans="1:20" s="3" customFormat="1" ht="20.100000000000001" customHeight="1" x14ac:dyDescent="0.25">
      <c r="A42" s="34" t="s">
        <v>273</v>
      </c>
      <c r="B42" s="35" t="s">
        <v>186</v>
      </c>
      <c r="C42" s="35" t="s">
        <v>125</v>
      </c>
      <c r="D42" s="35" t="s">
        <v>110</v>
      </c>
      <c r="E42" s="36">
        <v>0.03</v>
      </c>
      <c r="F42" s="37" t="s">
        <v>8</v>
      </c>
      <c r="G42" s="38">
        <v>5</v>
      </c>
      <c r="H42" s="39">
        <v>7.3561865528909811E-4</v>
      </c>
      <c r="I42" s="40">
        <v>705.53</v>
      </c>
      <c r="J42" s="39">
        <v>4.9940804436055539E-4</v>
      </c>
      <c r="K42" s="40">
        <v>141.10599999999999</v>
      </c>
      <c r="L42" s="38">
        <v>130</v>
      </c>
      <c r="M42" s="40">
        <v>1.0854307692307692</v>
      </c>
      <c r="N42" s="38">
        <v>510.2</v>
      </c>
      <c r="O42" s="55">
        <v>0.95060999999999996</v>
      </c>
      <c r="P42" s="40">
        <v>485.00122199999998</v>
      </c>
      <c r="Q42" s="42">
        <v>3.7307786307692306</v>
      </c>
    </row>
    <row r="43" spans="1:20" s="3" customFormat="1" ht="20.100000000000001" customHeight="1" x14ac:dyDescent="0.25">
      <c r="A43" s="34" t="s">
        <v>267</v>
      </c>
      <c r="B43" s="35" t="s">
        <v>186</v>
      </c>
      <c r="C43" s="35" t="s">
        <v>168</v>
      </c>
      <c r="D43" s="35" t="s">
        <v>110</v>
      </c>
      <c r="E43" s="36">
        <v>0.03</v>
      </c>
      <c r="F43" s="37" t="s">
        <v>17</v>
      </c>
      <c r="G43" s="38">
        <v>5</v>
      </c>
      <c r="H43" s="39">
        <v>7.3561865528909811E-4</v>
      </c>
      <c r="I43" s="40">
        <v>1280.73</v>
      </c>
      <c r="J43" s="39">
        <v>9.0656225058309938E-4</v>
      </c>
      <c r="K43" s="40">
        <v>256.14600000000002</v>
      </c>
      <c r="L43" s="38">
        <v>77</v>
      </c>
      <c r="M43" s="40">
        <v>3.326571428571429</v>
      </c>
      <c r="N43" s="38">
        <v>765</v>
      </c>
      <c r="O43" s="55">
        <v>0.432</v>
      </c>
      <c r="P43" s="40">
        <v>330.48</v>
      </c>
      <c r="Q43" s="42">
        <v>4.2919480519480526</v>
      </c>
    </row>
    <row r="44" spans="1:20" s="3" customFormat="1" ht="20.100000000000001" customHeight="1" x14ac:dyDescent="0.25">
      <c r="A44" s="34" t="s">
        <v>272</v>
      </c>
      <c r="B44" s="35" t="s">
        <v>175</v>
      </c>
      <c r="C44" s="35" t="s">
        <v>125</v>
      </c>
      <c r="D44" s="35" t="s">
        <v>110</v>
      </c>
      <c r="E44" s="36">
        <v>0.04</v>
      </c>
      <c r="F44" s="37" t="s">
        <v>8</v>
      </c>
      <c r="G44" s="38">
        <v>5</v>
      </c>
      <c r="H44" s="39">
        <v>7.3561865528909811E-4</v>
      </c>
      <c r="I44" s="40">
        <v>315.14999999999998</v>
      </c>
      <c r="J44" s="39">
        <v>2.2307831726535942E-4</v>
      </c>
      <c r="K44" s="40">
        <v>63.029999999999994</v>
      </c>
      <c r="L44" s="38">
        <v>150</v>
      </c>
      <c r="M44" s="40">
        <v>0.42019999999999996</v>
      </c>
      <c r="N44" s="38">
        <v>300</v>
      </c>
      <c r="O44" s="55">
        <v>0.93332999999999999</v>
      </c>
      <c r="P44" s="57">
        <v>279.99900000000002</v>
      </c>
      <c r="Q44" s="57">
        <v>1.8666600000000002</v>
      </c>
      <c r="S44" s="53"/>
      <c r="T44" s="53"/>
    </row>
    <row r="45" spans="1:20" s="3" customFormat="1" ht="20.100000000000001" customHeight="1" x14ac:dyDescent="0.25">
      <c r="A45" s="34" t="s">
        <v>277</v>
      </c>
      <c r="B45" s="35" t="s">
        <v>175</v>
      </c>
      <c r="C45" s="35" t="s">
        <v>125</v>
      </c>
      <c r="D45" s="35" t="s">
        <v>110</v>
      </c>
      <c r="E45" s="36">
        <v>0.04</v>
      </c>
      <c r="F45" s="37" t="s">
        <v>8</v>
      </c>
      <c r="G45" s="38">
        <v>4</v>
      </c>
      <c r="H45" s="39">
        <v>5.8849492423127849E-4</v>
      </c>
      <c r="I45" s="40">
        <v>65.099999999999994</v>
      </c>
      <c r="J45" s="39">
        <v>4.6080908944867201E-5</v>
      </c>
      <c r="K45" s="40">
        <v>16.274999999999999</v>
      </c>
      <c r="L45" s="38">
        <v>51</v>
      </c>
      <c r="M45" s="40">
        <v>0.31911764705882351</v>
      </c>
      <c r="N45" s="38">
        <v>135</v>
      </c>
      <c r="O45" s="55">
        <v>0.71147000000000005</v>
      </c>
      <c r="P45" s="40">
        <v>96.048450000000003</v>
      </c>
      <c r="Q45" s="42">
        <v>1.8833029411764706</v>
      </c>
    </row>
    <row r="46" spans="1:20" s="3" customFormat="1" ht="20.100000000000001" customHeight="1" x14ac:dyDescent="0.25">
      <c r="A46" s="34" t="s">
        <v>279</v>
      </c>
      <c r="B46" s="35" t="s">
        <v>178</v>
      </c>
      <c r="C46" s="35" t="s">
        <v>125</v>
      </c>
      <c r="D46" s="35" t="s">
        <v>110</v>
      </c>
      <c r="E46" s="36">
        <v>0.04</v>
      </c>
      <c r="F46" s="37" t="s">
        <v>8</v>
      </c>
      <c r="G46" s="38">
        <v>4</v>
      </c>
      <c r="H46" s="39">
        <v>5.8849492423127849E-4</v>
      </c>
      <c r="I46" s="40">
        <v>107.21</v>
      </c>
      <c r="J46" s="39">
        <v>7.5888390905978691E-5</v>
      </c>
      <c r="K46" s="40">
        <v>26.802499999999998</v>
      </c>
      <c r="L46" s="38">
        <v>73</v>
      </c>
      <c r="M46" s="40">
        <v>0.36715753424657532</v>
      </c>
      <c r="N46" s="38">
        <v>205</v>
      </c>
      <c r="O46" s="55">
        <v>0.7</v>
      </c>
      <c r="P46" s="40">
        <v>143.5</v>
      </c>
      <c r="Q46" s="42">
        <v>1.9657534246575343</v>
      </c>
    </row>
    <row r="47" spans="1:20" s="3" customFormat="1" ht="20.100000000000001" customHeight="1" x14ac:dyDescent="0.25">
      <c r="A47" s="34" t="s">
        <v>281</v>
      </c>
      <c r="B47" s="35" t="s">
        <v>282</v>
      </c>
      <c r="C47" s="35" t="s">
        <v>125</v>
      </c>
      <c r="D47" s="35" t="s">
        <v>203</v>
      </c>
      <c r="E47" s="36">
        <v>0.04</v>
      </c>
      <c r="F47" s="37" t="s">
        <v>8</v>
      </c>
      <c r="G47" s="38">
        <v>4</v>
      </c>
      <c r="H47" s="39">
        <v>5.8849492423127849E-4</v>
      </c>
      <c r="I47" s="40">
        <v>48.4</v>
      </c>
      <c r="J47" s="39">
        <v>3.4259846281590973E-5</v>
      </c>
      <c r="K47" s="40">
        <v>12.1</v>
      </c>
      <c r="L47" s="38">
        <v>75</v>
      </c>
      <c r="M47" s="40">
        <v>0.16133333333333333</v>
      </c>
      <c r="N47" s="38">
        <v>7536</v>
      </c>
      <c r="O47" s="55" t="s">
        <v>66</v>
      </c>
      <c r="P47" s="55" t="s">
        <v>66</v>
      </c>
      <c r="Q47" s="55" t="s">
        <v>66</v>
      </c>
    </row>
    <row r="48" spans="1:20" s="3" customFormat="1" ht="20.100000000000001" customHeight="1" x14ac:dyDescent="0.25">
      <c r="A48" s="34" t="s">
        <v>287</v>
      </c>
      <c r="B48" s="35" t="s">
        <v>288</v>
      </c>
      <c r="C48" s="35" t="s">
        <v>289</v>
      </c>
      <c r="D48" s="35" t="s">
        <v>132</v>
      </c>
      <c r="E48" s="36">
        <v>0.01</v>
      </c>
      <c r="F48" s="37" t="s">
        <v>8</v>
      </c>
      <c r="G48" s="38">
        <v>3</v>
      </c>
      <c r="H48" s="39">
        <v>4.4137119317345886E-4</v>
      </c>
      <c r="I48" s="40">
        <v>11.48</v>
      </c>
      <c r="J48" s="39">
        <v>8.1260957709228184E-6</v>
      </c>
      <c r="K48" s="40">
        <v>3.8266666666666667</v>
      </c>
      <c r="L48" s="38">
        <v>84</v>
      </c>
      <c r="M48" s="40">
        <v>4.5555555555555557E-2</v>
      </c>
      <c r="N48" s="38">
        <v>84</v>
      </c>
      <c r="O48" s="55">
        <v>0.15862000000000001</v>
      </c>
      <c r="P48" s="40">
        <v>13.32408</v>
      </c>
      <c r="Q48" s="42">
        <v>0.15862000000000001</v>
      </c>
    </row>
    <row r="49" spans="1:17" s="3" customFormat="1" ht="20.100000000000001" customHeight="1" x14ac:dyDescent="0.25">
      <c r="A49" s="34" t="s">
        <v>291</v>
      </c>
      <c r="B49" s="35" t="s">
        <v>218</v>
      </c>
      <c r="C49" s="35" t="s">
        <v>168</v>
      </c>
      <c r="D49" s="35" t="s">
        <v>110</v>
      </c>
      <c r="E49" s="36">
        <v>0.04</v>
      </c>
      <c r="F49" s="37" t="s">
        <v>8</v>
      </c>
      <c r="G49" s="38">
        <v>3</v>
      </c>
      <c r="H49" s="39">
        <v>4.4137119317345886E-4</v>
      </c>
      <c r="I49" s="40">
        <v>46.4</v>
      </c>
      <c r="J49" s="39">
        <v>3.2844150154252502E-5</v>
      </c>
      <c r="K49" s="40">
        <v>15.466666666666667</v>
      </c>
      <c r="L49" s="38">
        <v>90</v>
      </c>
      <c r="M49" s="40">
        <v>0.17185185185185187</v>
      </c>
      <c r="N49" s="38">
        <v>255</v>
      </c>
      <c r="O49" s="55">
        <v>8.7639999999999996E-2</v>
      </c>
      <c r="P49" s="40">
        <v>22.348199999999999</v>
      </c>
      <c r="Q49" s="42">
        <v>0.24831333333333333</v>
      </c>
    </row>
    <row r="50" spans="1:17" s="3" customFormat="1" ht="20.100000000000001" customHeight="1" x14ac:dyDescent="0.25">
      <c r="A50" s="34" t="s">
        <v>294</v>
      </c>
      <c r="B50" s="35" t="s">
        <v>295</v>
      </c>
      <c r="C50" s="35" t="s">
        <v>168</v>
      </c>
      <c r="D50" s="35" t="s">
        <v>110</v>
      </c>
      <c r="E50" s="36">
        <v>0.04</v>
      </c>
      <c r="F50" s="37" t="s">
        <v>8</v>
      </c>
      <c r="G50" s="38">
        <v>3</v>
      </c>
      <c r="H50" s="39">
        <v>4.4137119317345886E-4</v>
      </c>
      <c r="I50" s="40">
        <v>0</v>
      </c>
      <c r="J50" s="39">
        <v>0</v>
      </c>
      <c r="K50" s="40">
        <v>0</v>
      </c>
      <c r="L50" s="38">
        <v>90</v>
      </c>
      <c r="M50" s="40">
        <v>0</v>
      </c>
      <c r="N50" s="38">
        <v>90</v>
      </c>
      <c r="O50" s="55">
        <v>0.441</v>
      </c>
      <c r="P50" s="40">
        <v>39.69</v>
      </c>
      <c r="Q50" s="42">
        <v>0.44099999999999995</v>
      </c>
    </row>
    <row r="51" spans="1:17" s="3" customFormat="1" ht="20.100000000000001" customHeight="1" x14ac:dyDescent="0.25">
      <c r="A51" s="34" t="s">
        <v>292</v>
      </c>
      <c r="B51" s="35" t="s">
        <v>293</v>
      </c>
      <c r="C51" s="35" t="s">
        <v>168</v>
      </c>
      <c r="D51" s="35" t="s">
        <v>203</v>
      </c>
      <c r="E51" s="36">
        <v>0.04</v>
      </c>
      <c r="F51" s="37" t="s">
        <v>8</v>
      </c>
      <c r="G51" s="38">
        <v>3</v>
      </c>
      <c r="H51" s="39">
        <v>4.4137119317345886E-4</v>
      </c>
      <c r="I51" s="40">
        <v>81.150000000000006</v>
      </c>
      <c r="J51" s="39">
        <v>5.744187036675843E-5</v>
      </c>
      <c r="K51" s="40">
        <v>27.05</v>
      </c>
      <c r="L51" s="38">
        <v>90</v>
      </c>
      <c r="M51" s="40">
        <v>0.30055555555555558</v>
      </c>
      <c r="N51" s="38">
        <v>438</v>
      </c>
      <c r="O51" s="55">
        <v>0.10205</v>
      </c>
      <c r="P51" s="40">
        <v>44.697900000000004</v>
      </c>
      <c r="Q51" s="42">
        <v>0.49664333333333338</v>
      </c>
    </row>
    <row r="52" spans="1:17" s="3" customFormat="1" ht="20.100000000000001" customHeight="1" x14ac:dyDescent="0.25">
      <c r="A52" s="34" t="s">
        <v>305</v>
      </c>
      <c r="B52" s="35" t="s">
        <v>131</v>
      </c>
      <c r="C52" s="35" t="s">
        <v>125</v>
      </c>
      <c r="D52" s="35" t="s">
        <v>132</v>
      </c>
      <c r="E52" s="36">
        <v>0.05</v>
      </c>
      <c r="F52" s="37" t="s">
        <v>17</v>
      </c>
      <c r="G52" s="38">
        <v>3</v>
      </c>
      <c r="H52" s="39">
        <v>4.4137119317345886E-4</v>
      </c>
      <c r="I52" s="40">
        <v>815.44</v>
      </c>
      <c r="J52" s="39">
        <v>5.7720762503844108E-4</v>
      </c>
      <c r="K52" s="40">
        <v>271.81333333333333</v>
      </c>
      <c r="L52" s="38">
        <v>60</v>
      </c>
      <c r="M52" s="40">
        <v>4.5302222222222222</v>
      </c>
      <c r="N52" s="38">
        <v>180</v>
      </c>
      <c r="O52" s="55">
        <v>0.18385000000000001</v>
      </c>
      <c r="P52" s="40">
        <v>33.093000000000004</v>
      </c>
      <c r="Q52" s="42">
        <v>0.5515500000000001</v>
      </c>
    </row>
    <row r="53" spans="1:17" s="3" customFormat="1" ht="20.100000000000001" customHeight="1" x14ac:dyDescent="0.25">
      <c r="A53" s="34" t="s">
        <v>301</v>
      </c>
      <c r="B53" s="35" t="s">
        <v>131</v>
      </c>
      <c r="C53" s="35" t="s">
        <v>125</v>
      </c>
      <c r="D53" s="35" t="s">
        <v>132</v>
      </c>
      <c r="E53" s="36">
        <v>0.05</v>
      </c>
      <c r="F53" s="37" t="s">
        <v>17</v>
      </c>
      <c r="G53" s="38">
        <v>3</v>
      </c>
      <c r="H53" s="39">
        <v>4.4137119317345886E-4</v>
      </c>
      <c r="I53" s="40">
        <v>64.3</v>
      </c>
      <c r="J53" s="39">
        <v>4.5514630493931815E-5</v>
      </c>
      <c r="K53" s="40">
        <v>21.433333333333334</v>
      </c>
      <c r="L53" s="38">
        <v>90</v>
      </c>
      <c r="M53" s="40">
        <v>0.23814814814814816</v>
      </c>
      <c r="N53" s="38">
        <v>150</v>
      </c>
      <c r="O53" s="55">
        <v>0.5</v>
      </c>
      <c r="P53" s="40">
        <v>75</v>
      </c>
      <c r="Q53" s="42">
        <v>0.83333333333333337</v>
      </c>
    </row>
    <row r="54" spans="1:17" s="3" customFormat="1" ht="20.100000000000001" customHeight="1" x14ac:dyDescent="0.25">
      <c r="A54" s="34" t="s">
        <v>296</v>
      </c>
      <c r="B54" s="35" t="s">
        <v>297</v>
      </c>
      <c r="C54" s="35" t="s">
        <v>125</v>
      </c>
      <c r="D54" s="35" t="s">
        <v>110</v>
      </c>
      <c r="E54" s="36">
        <v>0.04</v>
      </c>
      <c r="F54" s="37" t="s">
        <v>8</v>
      </c>
      <c r="G54" s="38">
        <v>3</v>
      </c>
      <c r="H54" s="39">
        <v>4.4137119317345886E-4</v>
      </c>
      <c r="I54" s="40">
        <v>19.690000000000001</v>
      </c>
      <c r="J54" s="39">
        <v>1.3937528373647239E-5</v>
      </c>
      <c r="K54" s="40">
        <v>6.5633333333333335</v>
      </c>
      <c r="L54" s="38">
        <v>90</v>
      </c>
      <c r="M54" s="40">
        <v>7.2925925925925922E-2</v>
      </c>
      <c r="N54" s="38">
        <v>306</v>
      </c>
      <c r="O54" s="55" t="s">
        <v>66</v>
      </c>
      <c r="P54" s="55" t="s">
        <v>66</v>
      </c>
      <c r="Q54" s="55" t="s">
        <v>66</v>
      </c>
    </row>
    <row r="55" spans="1:17" s="3" customFormat="1" ht="20.100000000000001" customHeight="1" x14ac:dyDescent="0.25">
      <c r="A55" s="34" t="s">
        <v>328</v>
      </c>
      <c r="B55" s="35" t="s">
        <v>329</v>
      </c>
      <c r="C55" s="35" t="s">
        <v>168</v>
      </c>
      <c r="D55" s="35" t="s">
        <v>132</v>
      </c>
      <c r="E55" s="36">
        <v>0.04</v>
      </c>
      <c r="F55" s="37" t="s">
        <v>8</v>
      </c>
      <c r="G55" s="38">
        <v>2</v>
      </c>
      <c r="H55" s="39">
        <v>2.9424746211563924E-4</v>
      </c>
      <c r="I55" s="40">
        <v>0</v>
      </c>
      <c r="J55" s="39">
        <v>0</v>
      </c>
      <c r="K55" s="40">
        <v>0</v>
      </c>
      <c r="L55" s="38">
        <v>80</v>
      </c>
      <c r="M55" s="40">
        <v>0</v>
      </c>
      <c r="N55" s="38">
        <v>160</v>
      </c>
      <c r="O55" s="55">
        <v>5.8500000000000003E-2</v>
      </c>
      <c r="P55" s="40">
        <v>9.3600000000000012</v>
      </c>
      <c r="Q55" s="42">
        <v>0.11700000000000002</v>
      </c>
    </row>
    <row r="56" spans="1:17" s="3" customFormat="1" ht="20.100000000000001" customHeight="1" x14ac:dyDescent="0.25">
      <c r="A56" s="34" t="s">
        <v>322</v>
      </c>
      <c r="B56" s="35" t="s">
        <v>295</v>
      </c>
      <c r="C56" s="35" t="s">
        <v>168</v>
      </c>
      <c r="D56" s="35" t="s">
        <v>110</v>
      </c>
      <c r="E56" s="36">
        <v>0.04</v>
      </c>
      <c r="F56" s="37" t="s">
        <v>8</v>
      </c>
      <c r="G56" s="38">
        <v>2</v>
      </c>
      <c r="H56" s="39">
        <v>2.9424746211563924E-4</v>
      </c>
      <c r="I56" s="40">
        <v>9.8800000000000008</v>
      </c>
      <c r="J56" s="39">
        <v>6.9935388690520429E-6</v>
      </c>
      <c r="K56" s="40">
        <v>4.9400000000000004</v>
      </c>
      <c r="L56" s="38">
        <v>43</v>
      </c>
      <c r="M56" s="40">
        <v>0.11488372093023257</v>
      </c>
      <c r="N56" s="38">
        <v>229</v>
      </c>
      <c r="O56" s="55">
        <v>4.6600000000000003E-2</v>
      </c>
      <c r="P56" s="40">
        <v>10.6714</v>
      </c>
      <c r="Q56" s="42">
        <v>0.24817209302325582</v>
      </c>
    </row>
    <row r="57" spans="1:17" s="3" customFormat="1" ht="20.100000000000001" customHeight="1" x14ac:dyDescent="0.25">
      <c r="A57" s="34" t="s">
        <v>311</v>
      </c>
      <c r="B57" s="35" t="s">
        <v>218</v>
      </c>
      <c r="C57" s="35" t="s">
        <v>168</v>
      </c>
      <c r="D57" s="35" t="s">
        <v>110</v>
      </c>
      <c r="E57" s="36">
        <v>0.04</v>
      </c>
      <c r="F57" s="37" t="s">
        <v>8</v>
      </c>
      <c r="G57" s="38">
        <v>2</v>
      </c>
      <c r="H57" s="39">
        <v>2.9424746211563924E-4</v>
      </c>
      <c r="I57" s="40">
        <v>12.73</v>
      </c>
      <c r="J57" s="39">
        <v>9.0109058505093627E-6</v>
      </c>
      <c r="K57" s="40">
        <v>6.3650000000000002</v>
      </c>
      <c r="L57" s="38">
        <v>60</v>
      </c>
      <c r="M57" s="40">
        <v>0.10608333333333334</v>
      </c>
      <c r="N57" s="38">
        <v>226</v>
      </c>
      <c r="O57" s="55">
        <v>6.8580000000000002E-2</v>
      </c>
      <c r="P57" s="40">
        <v>15.499080000000001</v>
      </c>
      <c r="Q57" s="42">
        <v>0.25831799999999999</v>
      </c>
    </row>
    <row r="58" spans="1:17" s="3" customFormat="1" ht="20.100000000000001" customHeight="1" x14ac:dyDescent="0.25">
      <c r="A58" s="34" t="s">
        <v>325</v>
      </c>
      <c r="B58" s="35" t="s">
        <v>197</v>
      </c>
      <c r="C58" s="35" t="s">
        <v>125</v>
      </c>
      <c r="D58" s="35" t="s">
        <v>110</v>
      </c>
      <c r="E58" s="36">
        <v>0.04</v>
      </c>
      <c r="F58" s="37" t="s">
        <v>8</v>
      </c>
      <c r="G58" s="38">
        <v>2</v>
      </c>
      <c r="H58" s="39">
        <v>2.9424746211563924E-4</v>
      </c>
      <c r="I58" s="40">
        <v>61.64</v>
      </c>
      <c r="J58" s="39">
        <v>4.3631754644571648E-5</v>
      </c>
      <c r="K58" s="40">
        <v>30.82</v>
      </c>
      <c r="L58" s="38">
        <v>60</v>
      </c>
      <c r="M58" s="40">
        <v>0.51366666666666672</v>
      </c>
      <c r="N58" s="38">
        <v>150</v>
      </c>
      <c r="O58" s="55">
        <v>0.49399999999999999</v>
      </c>
      <c r="P58" s="40">
        <v>74.099999999999994</v>
      </c>
      <c r="Q58" s="42">
        <v>1.2349999999999999</v>
      </c>
    </row>
    <row r="59" spans="1:17" s="3" customFormat="1" ht="20.100000000000001" customHeight="1" x14ac:dyDescent="0.25">
      <c r="A59" s="34" t="s">
        <v>309</v>
      </c>
      <c r="B59" s="35" t="s">
        <v>310</v>
      </c>
      <c r="C59" s="35" t="s">
        <v>125</v>
      </c>
      <c r="D59" s="35" t="s">
        <v>110</v>
      </c>
      <c r="E59" s="36">
        <v>0.04</v>
      </c>
      <c r="F59" s="37" t="s">
        <v>8</v>
      </c>
      <c r="G59" s="38">
        <v>2</v>
      </c>
      <c r="H59" s="39">
        <v>2.9424746211563924E-4</v>
      </c>
      <c r="I59" s="40">
        <v>103.1</v>
      </c>
      <c r="J59" s="39">
        <v>7.2979135364298133E-5</v>
      </c>
      <c r="K59" s="40">
        <v>51.55</v>
      </c>
      <c r="L59" s="38">
        <v>60</v>
      </c>
      <c r="M59" s="40">
        <v>0.85916666666666663</v>
      </c>
      <c r="N59" s="38">
        <v>60</v>
      </c>
      <c r="O59" s="55">
        <v>1.5006600000000001</v>
      </c>
      <c r="P59" s="40">
        <v>90.039600000000007</v>
      </c>
      <c r="Q59" s="42">
        <v>1.5006600000000001</v>
      </c>
    </row>
    <row r="60" spans="1:17" s="3" customFormat="1" ht="20.100000000000001" customHeight="1" x14ac:dyDescent="0.25">
      <c r="A60" s="34" t="s">
        <v>315</v>
      </c>
      <c r="B60" s="35" t="s">
        <v>316</v>
      </c>
      <c r="C60" s="35" t="s">
        <v>125</v>
      </c>
      <c r="D60" s="35" t="s">
        <v>110</v>
      </c>
      <c r="E60" s="36">
        <v>0.05</v>
      </c>
      <c r="F60" s="37" t="s">
        <v>8</v>
      </c>
      <c r="G60" s="38">
        <v>2</v>
      </c>
      <c r="H60" s="39">
        <v>2.9424746211563924E-4</v>
      </c>
      <c r="I60" s="40">
        <v>88.2</v>
      </c>
      <c r="J60" s="39">
        <v>6.2432199215626527E-5</v>
      </c>
      <c r="K60" s="40">
        <v>44.1</v>
      </c>
      <c r="L60" s="38">
        <v>25</v>
      </c>
      <c r="M60" s="40">
        <v>1.764</v>
      </c>
      <c r="N60" s="38">
        <v>60</v>
      </c>
      <c r="O60" s="55">
        <v>0.77300000000000002</v>
      </c>
      <c r="P60" s="40">
        <v>46.38</v>
      </c>
      <c r="Q60" s="42">
        <v>1.8552000000000002</v>
      </c>
    </row>
    <row r="61" spans="1:17" s="3" customFormat="1" ht="20.100000000000001" customHeight="1" x14ac:dyDescent="0.25">
      <c r="A61" s="34" t="s">
        <v>330</v>
      </c>
      <c r="B61" s="35" t="s">
        <v>331</v>
      </c>
      <c r="C61" s="35" t="s">
        <v>168</v>
      </c>
      <c r="D61" s="35" t="s">
        <v>77</v>
      </c>
      <c r="E61" s="43">
        <v>2.8000000000000001E-2</v>
      </c>
      <c r="F61" s="37" t="s">
        <v>8</v>
      </c>
      <c r="G61" s="38">
        <v>2</v>
      </c>
      <c r="H61" s="39">
        <v>2.9424746211563924E-4</v>
      </c>
      <c r="I61" s="40">
        <v>3479.1</v>
      </c>
      <c r="J61" s="39">
        <v>2.4626741983116355E-3</v>
      </c>
      <c r="K61" s="40">
        <v>1739.55</v>
      </c>
      <c r="L61" s="38">
        <v>50</v>
      </c>
      <c r="M61" s="40">
        <v>34.790999999999997</v>
      </c>
      <c r="N61" s="38">
        <v>200</v>
      </c>
      <c r="O61" s="56">
        <v>13.96491</v>
      </c>
      <c r="P61" s="40">
        <v>2792.982</v>
      </c>
      <c r="Q61" s="42">
        <v>55.859639999999999</v>
      </c>
    </row>
    <row r="62" spans="1:17" s="3" customFormat="1" ht="20.100000000000001" customHeight="1" x14ac:dyDescent="0.25">
      <c r="A62" s="34" t="s">
        <v>343</v>
      </c>
      <c r="B62" s="35" t="s">
        <v>293</v>
      </c>
      <c r="C62" s="35" t="s">
        <v>168</v>
      </c>
      <c r="D62" s="35" t="s">
        <v>203</v>
      </c>
      <c r="E62" s="36">
        <v>0.04</v>
      </c>
      <c r="F62" s="37" t="s">
        <v>8</v>
      </c>
      <c r="G62" s="38">
        <v>1</v>
      </c>
      <c r="H62" s="39">
        <v>1.4712373105781962E-4</v>
      </c>
      <c r="I62" s="40">
        <v>4.9800000000000004</v>
      </c>
      <c r="J62" s="39">
        <v>3.5250833570727911E-6</v>
      </c>
      <c r="K62" s="40">
        <v>4.9800000000000004</v>
      </c>
      <c r="L62" s="38">
        <v>30</v>
      </c>
      <c r="M62" s="40">
        <v>0.16600000000000001</v>
      </c>
      <c r="N62" s="38">
        <v>73</v>
      </c>
      <c r="O62" s="56">
        <v>0.10205</v>
      </c>
      <c r="P62" s="40">
        <v>7.4496500000000001</v>
      </c>
      <c r="Q62" s="42">
        <v>0.24832166666666666</v>
      </c>
    </row>
    <row r="63" spans="1:17" s="3" customFormat="1" ht="20.100000000000001" customHeight="1" x14ac:dyDescent="0.25">
      <c r="A63" s="34" t="s">
        <v>345</v>
      </c>
      <c r="B63" s="35" t="s">
        <v>346</v>
      </c>
      <c r="C63" s="35" t="s">
        <v>125</v>
      </c>
      <c r="D63" s="35" t="s">
        <v>314</v>
      </c>
      <c r="E63" s="36">
        <v>0.04</v>
      </c>
      <c r="F63" s="37" t="s">
        <v>8</v>
      </c>
      <c r="G63" s="38">
        <v>1</v>
      </c>
      <c r="H63" s="39">
        <v>1.4712373105781962E-4</v>
      </c>
      <c r="I63" s="40">
        <v>15.35</v>
      </c>
      <c r="J63" s="39">
        <v>1.0865467777322758E-5</v>
      </c>
      <c r="K63" s="40">
        <v>15.35</v>
      </c>
      <c r="L63" s="38">
        <v>30</v>
      </c>
      <c r="M63" s="40">
        <v>0.5116666666666666</v>
      </c>
      <c r="N63" s="38">
        <v>113</v>
      </c>
      <c r="O63" s="55">
        <v>6.9110000000000005E-2</v>
      </c>
      <c r="P63" s="40">
        <v>7.8094300000000008</v>
      </c>
      <c r="Q63" s="42">
        <v>0.26031433333333337</v>
      </c>
    </row>
    <row r="64" spans="1:17" s="3" customFormat="1" ht="20.100000000000001" customHeight="1" x14ac:dyDescent="0.25">
      <c r="A64" s="34" t="s">
        <v>344</v>
      </c>
      <c r="B64" s="35" t="s">
        <v>293</v>
      </c>
      <c r="C64" s="35" t="s">
        <v>168</v>
      </c>
      <c r="D64" s="35" t="s">
        <v>203</v>
      </c>
      <c r="E64" s="36">
        <v>0.04</v>
      </c>
      <c r="F64" s="37" t="s">
        <v>8</v>
      </c>
      <c r="G64" s="38">
        <v>1</v>
      </c>
      <c r="H64" s="39">
        <v>1.4712373105781962E-4</v>
      </c>
      <c r="I64" s="40">
        <v>14.22</v>
      </c>
      <c r="J64" s="39">
        <v>1.0065599465376523E-5</v>
      </c>
      <c r="K64" s="40">
        <v>14.22</v>
      </c>
      <c r="L64" s="38">
        <v>14</v>
      </c>
      <c r="M64" s="40">
        <v>1.0157142857142858</v>
      </c>
      <c r="N64" s="38">
        <v>85</v>
      </c>
      <c r="O64" s="55">
        <v>8.251E-2</v>
      </c>
      <c r="P64" s="40">
        <v>7.01335</v>
      </c>
      <c r="Q64" s="42">
        <v>0.50095357142857144</v>
      </c>
    </row>
    <row r="65" spans="1:20" s="3" customFormat="1" ht="20.100000000000001" customHeight="1" x14ac:dyDescent="0.25">
      <c r="A65" s="34" t="s">
        <v>356</v>
      </c>
      <c r="B65" s="35" t="s">
        <v>357</v>
      </c>
      <c r="C65" s="35" t="s">
        <v>125</v>
      </c>
      <c r="D65" s="35" t="s">
        <v>77</v>
      </c>
      <c r="E65" s="36">
        <v>0.05</v>
      </c>
      <c r="F65" s="37" t="s">
        <v>8</v>
      </c>
      <c r="G65" s="38">
        <v>1</v>
      </c>
      <c r="H65" s="39">
        <v>1.4712373105781962E-4</v>
      </c>
      <c r="I65" s="40">
        <v>7.16</v>
      </c>
      <c r="J65" s="39">
        <v>5.0681921358717231E-6</v>
      </c>
      <c r="K65" s="40">
        <v>7.16</v>
      </c>
      <c r="L65" s="38">
        <v>9</v>
      </c>
      <c r="M65" s="40">
        <v>0.79555555555555557</v>
      </c>
      <c r="N65" s="38">
        <v>10</v>
      </c>
      <c r="O65" s="55">
        <v>0.56000000000000005</v>
      </c>
      <c r="P65" s="40">
        <v>5.6000000000000005</v>
      </c>
      <c r="Q65" s="42">
        <v>0.62222222222222223</v>
      </c>
    </row>
    <row r="66" spans="1:20" s="3" customFormat="1" ht="20.100000000000001" customHeight="1" x14ac:dyDescent="0.25">
      <c r="A66" s="34" t="s">
        <v>353</v>
      </c>
      <c r="B66" s="35" t="s">
        <v>175</v>
      </c>
      <c r="C66" s="35" t="s">
        <v>125</v>
      </c>
      <c r="D66" s="35" t="s">
        <v>110</v>
      </c>
      <c r="E66" s="36">
        <v>0.04</v>
      </c>
      <c r="F66" s="37" t="s">
        <v>8</v>
      </c>
      <c r="G66" s="38">
        <v>1</v>
      </c>
      <c r="H66" s="39">
        <v>1.4712373105781962E-4</v>
      </c>
      <c r="I66" s="40">
        <v>17.25</v>
      </c>
      <c r="J66" s="39">
        <v>1.2210379098294304E-5</v>
      </c>
      <c r="K66" s="40">
        <v>17.25</v>
      </c>
      <c r="L66" s="38">
        <v>9</v>
      </c>
      <c r="M66" s="40">
        <v>1.9166666666666667</v>
      </c>
      <c r="N66" s="38">
        <v>28</v>
      </c>
      <c r="O66" s="56">
        <v>0.52027999999999996</v>
      </c>
      <c r="P66" s="40">
        <v>14.567839999999999</v>
      </c>
      <c r="Q66" s="42">
        <v>1.6186488888888888</v>
      </c>
    </row>
    <row r="67" spans="1:20" s="3" customFormat="1" ht="20.100000000000001" customHeight="1" x14ac:dyDescent="0.25">
      <c r="A67" s="34" t="s">
        <v>354</v>
      </c>
      <c r="B67" s="35" t="s">
        <v>355</v>
      </c>
      <c r="C67" s="35" t="s">
        <v>168</v>
      </c>
      <c r="D67" s="35" t="s">
        <v>77</v>
      </c>
      <c r="E67" s="43">
        <v>2.8000000000000001E-2</v>
      </c>
      <c r="F67" s="37" t="s">
        <v>17</v>
      </c>
      <c r="G67" s="38">
        <v>1</v>
      </c>
      <c r="H67" s="39">
        <v>1.4712373105781962E-4</v>
      </c>
      <c r="I67" s="40">
        <v>1902.25</v>
      </c>
      <c r="J67" s="39">
        <v>1.3465039791148025E-3</v>
      </c>
      <c r="K67" s="40">
        <v>1902.25</v>
      </c>
      <c r="L67" s="38">
        <v>25</v>
      </c>
      <c r="M67" s="40">
        <v>76.09</v>
      </c>
      <c r="N67" s="38">
        <v>100</v>
      </c>
      <c r="O67" s="55">
        <v>15.16</v>
      </c>
      <c r="P67" s="40">
        <v>1516</v>
      </c>
      <c r="Q67" s="42">
        <v>60.64</v>
      </c>
    </row>
    <row r="68" spans="1:20" s="3" customFormat="1" ht="20.100000000000001" customHeight="1" x14ac:dyDescent="0.25">
      <c r="A68" s="34" t="s">
        <v>342</v>
      </c>
      <c r="B68" s="35" t="s">
        <v>175</v>
      </c>
      <c r="C68" s="35" t="s">
        <v>125</v>
      </c>
      <c r="D68" s="35" t="s">
        <v>110</v>
      </c>
      <c r="E68" s="36">
        <v>0.04</v>
      </c>
      <c r="F68" s="37" t="s">
        <v>8</v>
      </c>
      <c r="G68" s="38">
        <v>1</v>
      </c>
      <c r="H68" s="39">
        <v>1.4712373105781962E-4</v>
      </c>
      <c r="I68" s="40">
        <v>29.29</v>
      </c>
      <c r="J68" s="39">
        <v>2.0732869784871894E-5</v>
      </c>
      <c r="K68" s="40">
        <v>29.29</v>
      </c>
      <c r="L68" s="38">
        <v>25</v>
      </c>
      <c r="M68" s="40">
        <v>1.1716</v>
      </c>
      <c r="N68" s="38">
        <v>50</v>
      </c>
      <c r="O68" s="55" t="s">
        <v>66</v>
      </c>
      <c r="P68" s="55" t="s">
        <v>66</v>
      </c>
      <c r="Q68" s="55" t="s">
        <v>66</v>
      </c>
    </row>
    <row r="69" spans="1:20" s="3" customFormat="1" ht="20.100000000000001" customHeight="1" x14ac:dyDescent="0.25">
      <c r="A69" s="34" t="s">
        <v>338</v>
      </c>
      <c r="B69" s="35" t="s">
        <v>131</v>
      </c>
      <c r="C69" s="35" t="s">
        <v>125</v>
      </c>
      <c r="D69" s="35" t="s">
        <v>132</v>
      </c>
      <c r="E69" s="36">
        <v>0.05</v>
      </c>
      <c r="F69" s="37" t="s">
        <v>17</v>
      </c>
      <c r="G69" s="38">
        <v>1</v>
      </c>
      <c r="H69" s="39">
        <v>1.4712373105781962E-4</v>
      </c>
      <c r="I69" s="40">
        <v>9.3800000000000008</v>
      </c>
      <c r="J69" s="39">
        <v>6.6396148372174252E-6</v>
      </c>
      <c r="K69" s="40">
        <v>9.3800000000000008</v>
      </c>
      <c r="L69" s="38">
        <v>6</v>
      </c>
      <c r="M69" s="40">
        <v>1.5633333333333335</v>
      </c>
      <c r="N69" s="38">
        <v>50</v>
      </c>
      <c r="O69" s="55" t="s">
        <v>66</v>
      </c>
      <c r="P69" s="55" t="s">
        <v>66</v>
      </c>
      <c r="Q69" s="55" t="s">
        <v>66</v>
      </c>
    </row>
    <row r="70" spans="1:20" s="3" customFormat="1" ht="20.100000000000001" customHeight="1" x14ac:dyDescent="0.25">
      <c r="A70" s="81" t="s">
        <v>347</v>
      </c>
      <c r="B70" s="82" t="s">
        <v>131</v>
      </c>
      <c r="C70" s="82" t="s">
        <v>125</v>
      </c>
      <c r="D70" s="82" t="s">
        <v>132</v>
      </c>
      <c r="E70" s="83">
        <v>0.05</v>
      </c>
      <c r="F70" s="84" t="s">
        <v>17</v>
      </c>
      <c r="G70" s="85">
        <v>1</v>
      </c>
      <c r="H70" s="86">
        <v>1.4712373105781962E-4</v>
      </c>
      <c r="I70" s="87">
        <v>20.010000000000002</v>
      </c>
      <c r="J70" s="86">
        <v>1.4164039754021395E-5</v>
      </c>
      <c r="K70" s="87">
        <v>20.010000000000002</v>
      </c>
      <c r="L70" s="85">
        <v>10</v>
      </c>
      <c r="M70" s="87">
        <v>2.0010000000000003</v>
      </c>
      <c r="N70" s="85">
        <v>10</v>
      </c>
      <c r="O70" s="89">
        <v>0.879</v>
      </c>
      <c r="P70" s="90">
        <v>8.7899999999999991</v>
      </c>
      <c r="Q70" s="90">
        <v>0.87899999999999989</v>
      </c>
      <c r="S70" s="53"/>
      <c r="T70" s="53"/>
    </row>
  </sheetData>
  <sortState xmlns:xlrd2="http://schemas.microsoft.com/office/spreadsheetml/2017/richdata2" ref="A2:Q70">
    <sortCondition descending="1" ref="G2:G70"/>
  </sortState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E82F7-1A73-4AA1-8390-53992A0D15CE}">
  <dimension ref="A1:V36"/>
  <sheetViews>
    <sheetView workbookViewId="0">
      <selection sqref="A1:Q36"/>
    </sheetView>
  </sheetViews>
  <sheetFormatPr defaultRowHeight="15" x14ac:dyDescent="0.25"/>
  <cols>
    <col min="1" max="1" width="11.85546875" bestFit="1" customWidth="1"/>
    <col min="2" max="2" width="36.5703125" bestFit="1" customWidth="1"/>
    <col min="3" max="3" width="32.5703125" bestFit="1" customWidth="1"/>
    <col min="4" max="4" width="14.5703125" customWidth="1"/>
    <col min="5" max="5" width="19.5703125" customWidth="1"/>
    <col min="6" max="6" width="17.85546875" customWidth="1"/>
    <col min="7" max="7" width="13.28515625" customWidth="1"/>
    <col min="8" max="8" width="22.85546875" customWidth="1"/>
    <col min="9" max="9" width="11.85546875" customWidth="1"/>
    <col min="10" max="10" width="21.42578125" customWidth="1"/>
    <col min="11" max="11" width="27.85546875" customWidth="1"/>
    <col min="12" max="12" width="19.85546875" customWidth="1"/>
    <col min="13" max="13" width="21.85546875" customWidth="1"/>
    <col min="14" max="14" width="20.5703125" customWidth="1"/>
    <col min="15" max="15" width="24.42578125" customWidth="1"/>
    <col min="16" max="16" width="21.7109375" customWidth="1"/>
    <col min="17" max="17" width="24.140625" customWidth="1"/>
    <col min="19" max="19" width="14.28515625" bestFit="1" customWidth="1"/>
  </cols>
  <sheetData>
    <row r="1" spans="1:22" s="2" customFormat="1" ht="60" x14ac:dyDescent="0.25">
      <c r="A1" s="47" t="s">
        <v>0</v>
      </c>
      <c r="B1" s="48" t="s">
        <v>1</v>
      </c>
      <c r="C1" s="48" t="s">
        <v>69</v>
      </c>
      <c r="D1" s="48" t="s">
        <v>70</v>
      </c>
      <c r="E1" s="48" t="s">
        <v>121</v>
      </c>
      <c r="F1" s="48" t="s">
        <v>2</v>
      </c>
      <c r="G1" s="48" t="s">
        <v>65</v>
      </c>
      <c r="H1" s="48" t="s">
        <v>67</v>
      </c>
      <c r="I1" s="48" t="s">
        <v>3</v>
      </c>
      <c r="J1" s="48" t="s">
        <v>68</v>
      </c>
      <c r="K1" s="48" t="s">
        <v>116</v>
      </c>
      <c r="L1" s="48" t="s">
        <v>122</v>
      </c>
      <c r="M1" s="48" t="s">
        <v>4</v>
      </c>
      <c r="N1" s="48" t="s">
        <v>5</v>
      </c>
      <c r="O1" s="48" t="s">
        <v>118</v>
      </c>
      <c r="P1" s="49" t="s">
        <v>119</v>
      </c>
      <c r="Q1" s="49" t="s">
        <v>120</v>
      </c>
    </row>
    <row r="2" spans="1:22" s="3" customFormat="1" ht="20.100000000000001" customHeight="1" x14ac:dyDescent="0.25">
      <c r="A2" s="34" t="s">
        <v>137</v>
      </c>
      <c r="B2" s="35" t="s">
        <v>138</v>
      </c>
      <c r="C2" s="35" t="s">
        <v>139</v>
      </c>
      <c r="D2" s="35" t="s">
        <v>126</v>
      </c>
      <c r="E2" s="36">
        <v>0.04</v>
      </c>
      <c r="F2" s="37" t="s">
        <v>8</v>
      </c>
      <c r="G2" s="38">
        <v>964</v>
      </c>
      <c r="H2" s="39">
        <f t="shared" ref="H2:H30" si="0">G2/SUM($G$2:$G$35)</f>
        <v>0.30887536046139058</v>
      </c>
      <c r="I2" s="40">
        <v>470459.55</v>
      </c>
      <c r="J2" s="39">
        <f t="shared" ref="J2:J30" si="1">I2/SUM($I$2:$I$35)</f>
        <v>0.30474986208964056</v>
      </c>
      <c r="K2" s="40">
        <f t="shared" ref="K2:K36" si="2">I2/G2</f>
        <v>488.02857883817427</v>
      </c>
      <c r="L2" s="38">
        <v>15352</v>
      </c>
      <c r="M2" s="40">
        <f t="shared" ref="M2:M36" si="3">K2/L2</f>
        <v>3.1789250836254189E-2</v>
      </c>
      <c r="N2" s="38">
        <v>29723</v>
      </c>
      <c r="O2" s="41">
        <v>40.415999999999997</v>
      </c>
      <c r="P2" s="40">
        <f>O2*N2</f>
        <v>1201284.7679999999</v>
      </c>
      <c r="Q2" s="42">
        <f>P2/L2</f>
        <v>78.24939864512767</v>
      </c>
      <c r="T2" s="22"/>
      <c r="V2" s="22"/>
    </row>
    <row r="3" spans="1:22" s="3" customFormat="1" ht="20.100000000000001" customHeight="1" x14ac:dyDescent="0.25">
      <c r="A3" s="34" t="s">
        <v>141</v>
      </c>
      <c r="B3" s="35" t="s">
        <v>142</v>
      </c>
      <c r="C3" s="35" t="s">
        <v>139</v>
      </c>
      <c r="D3" s="35" t="s">
        <v>77</v>
      </c>
      <c r="E3" s="36">
        <v>0.04</v>
      </c>
      <c r="F3" s="37" t="s">
        <v>8</v>
      </c>
      <c r="G3" s="38">
        <v>738</v>
      </c>
      <c r="H3" s="39">
        <f t="shared" si="0"/>
        <v>0.23646267222044218</v>
      </c>
      <c r="I3" s="40">
        <v>107607.8</v>
      </c>
      <c r="J3" s="39">
        <f t="shared" si="1"/>
        <v>6.9705168509746743E-2</v>
      </c>
      <c r="K3" s="40">
        <f t="shared" si="2"/>
        <v>145.81002710027101</v>
      </c>
      <c r="L3" s="38">
        <v>29087</v>
      </c>
      <c r="M3" s="40">
        <f t="shared" si="3"/>
        <v>5.01289328910754E-3</v>
      </c>
      <c r="N3" s="38">
        <v>86764</v>
      </c>
      <c r="O3" s="41" t="s">
        <v>66</v>
      </c>
      <c r="P3" s="41" t="s">
        <v>66</v>
      </c>
      <c r="Q3" s="41" t="s">
        <v>66</v>
      </c>
    </row>
    <row r="4" spans="1:22" s="3" customFormat="1" ht="20.100000000000001" customHeight="1" x14ac:dyDescent="0.25">
      <c r="A4" s="34" t="s">
        <v>151</v>
      </c>
      <c r="B4" s="35" t="s">
        <v>152</v>
      </c>
      <c r="C4" s="35" t="s">
        <v>153</v>
      </c>
      <c r="D4" s="35" t="s">
        <v>132</v>
      </c>
      <c r="E4" s="36">
        <v>0.04</v>
      </c>
      <c r="F4" s="37" t="s">
        <v>8</v>
      </c>
      <c r="G4" s="38">
        <v>315</v>
      </c>
      <c r="H4" s="39">
        <f t="shared" si="0"/>
        <v>0.10092918936238385</v>
      </c>
      <c r="I4" s="40">
        <v>129888.77</v>
      </c>
      <c r="J4" s="39">
        <f t="shared" si="1"/>
        <v>8.4138125678377751E-2</v>
      </c>
      <c r="K4" s="40">
        <f t="shared" si="2"/>
        <v>412.34530158730161</v>
      </c>
      <c r="L4" s="38">
        <v>9512</v>
      </c>
      <c r="M4" s="40">
        <f t="shared" si="3"/>
        <v>4.3350010679909755E-2</v>
      </c>
      <c r="N4" s="38">
        <v>28978</v>
      </c>
      <c r="O4" s="41">
        <v>4.4773899999999998</v>
      </c>
      <c r="P4" s="40">
        <f>O4*N4</f>
        <v>129745.80742</v>
      </c>
      <c r="Q4" s="42">
        <f>P4/L4</f>
        <v>13.640223656433978</v>
      </c>
    </row>
    <row r="5" spans="1:22" s="3" customFormat="1" ht="20.100000000000001" customHeight="1" x14ac:dyDescent="0.25">
      <c r="A5" s="34" t="s">
        <v>154</v>
      </c>
      <c r="B5" s="35" t="s">
        <v>155</v>
      </c>
      <c r="C5" s="35" t="s">
        <v>139</v>
      </c>
      <c r="D5" s="35" t="s">
        <v>126</v>
      </c>
      <c r="E5" s="36">
        <v>0.04</v>
      </c>
      <c r="F5" s="37" t="s">
        <v>8</v>
      </c>
      <c r="G5" s="38">
        <v>278</v>
      </c>
      <c r="H5" s="39">
        <f t="shared" si="0"/>
        <v>8.9074014738865753E-2</v>
      </c>
      <c r="I5" s="40">
        <v>211452.65</v>
      </c>
      <c r="J5" s="39">
        <f t="shared" si="1"/>
        <v>0.13697280866333572</v>
      </c>
      <c r="K5" s="40">
        <f t="shared" si="2"/>
        <v>760.62104316546765</v>
      </c>
      <c r="L5" s="38">
        <v>5886</v>
      </c>
      <c r="M5" s="40">
        <f t="shared" si="3"/>
        <v>0.12922545755444576</v>
      </c>
      <c r="N5" s="38">
        <v>11580</v>
      </c>
      <c r="O5" s="41">
        <v>37.5</v>
      </c>
      <c r="P5" s="57">
        <v>434250</v>
      </c>
      <c r="Q5" s="57">
        <v>73.776758409785927</v>
      </c>
      <c r="S5" s="52"/>
      <c r="T5" s="53"/>
    </row>
    <row r="6" spans="1:22" s="3" customFormat="1" ht="20.100000000000001" customHeight="1" x14ac:dyDescent="0.25">
      <c r="A6" s="34" t="s">
        <v>162</v>
      </c>
      <c r="B6" s="35" t="s">
        <v>163</v>
      </c>
      <c r="C6" s="35" t="s">
        <v>164</v>
      </c>
      <c r="D6" s="35" t="s">
        <v>126</v>
      </c>
      <c r="E6" s="43">
        <v>2.5000000000000001E-2</v>
      </c>
      <c r="F6" s="37" t="s">
        <v>8</v>
      </c>
      <c r="G6" s="38">
        <v>210</v>
      </c>
      <c r="H6" s="39">
        <f t="shared" si="0"/>
        <v>6.7286126241589236E-2</v>
      </c>
      <c r="I6" s="40">
        <v>217729.19</v>
      </c>
      <c r="J6" s="39">
        <f t="shared" si="1"/>
        <v>0.14103856670650886</v>
      </c>
      <c r="K6" s="40">
        <f t="shared" si="2"/>
        <v>1036.8056666666666</v>
      </c>
      <c r="L6" s="38">
        <v>5685</v>
      </c>
      <c r="M6" s="40">
        <f t="shared" si="3"/>
        <v>0.18237566695983581</v>
      </c>
      <c r="N6" s="38">
        <v>5656</v>
      </c>
      <c r="O6" s="41">
        <v>39.946660000000001</v>
      </c>
      <c r="P6" s="40">
        <f>O6*N6</f>
        <v>225938.30895999999</v>
      </c>
      <c r="Q6" s="42">
        <f>P6/L6</f>
        <v>39.742886360598064</v>
      </c>
    </row>
    <row r="7" spans="1:22" s="3" customFormat="1" ht="20.100000000000001" customHeight="1" x14ac:dyDescent="0.25">
      <c r="A7" s="34" t="s">
        <v>169</v>
      </c>
      <c r="B7" s="35" t="s">
        <v>170</v>
      </c>
      <c r="C7" s="35" t="s">
        <v>139</v>
      </c>
      <c r="D7" s="35" t="s">
        <v>126</v>
      </c>
      <c r="E7" s="36">
        <v>0.04</v>
      </c>
      <c r="F7" s="37" t="s">
        <v>8</v>
      </c>
      <c r="G7" s="38">
        <v>146</v>
      </c>
      <c r="H7" s="39">
        <f t="shared" si="0"/>
        <v>4.6779878244152515E-2</v>
      </c>
      <c r="I7" s="40">
        <v>32501.01</v>
      </c>
      <c r="J7" s="39">
        <f t="shared" si="1"/>
        <v>2.1053198548682938E-2</v>
      </c>
      <c r="K7" s="40">
        <f t="shared" si="2"/>
        <v>222.60965753424657</v>
      </c>
      <c r="L7" s="38">
        <v>4522</v>
      </c>
      <c r="M7" s="40">
        <f t="shared" si="3"/>
        <v>4.9228141869581285E-2</v>
      </c>
      <c r="N7" s="38">
        <v>5002</v>
      </c>
      <c r="O7" s="41" t="s">
        <v>66</v>
      </c>
      <c r="P7" s="41" t="s">
        <v>66</v>
      </c>
      <c r="Q7" s="41" t="s">
        <v>66</v>
      </c>
    </row>
    <row r="8" spans="1:22" s="3" customFormat="1" ht="20.100000000000001" customHeight="1" x14ac:dyDescent="0.25">
      <c r="A8" s="34" t="s">
        <v>171</v>
      </c>
      <c r="B8" s="35" t="s">
        <v>172</v>
      </c>
      <c r="C8" s="35" t="s">
        <v>173</v>
      </c>
      <c r="D8" s="35" t="s">
        <v>126</v>
      </c>
      <c r="E8" s="36">
        <v>0.04</v>
      </c>
      <c r="F8" s="37" t="s">
        <v>8</v>
      </c>
      <c r="G8" s="38">
        <v>145</v>
      </c>
      <c r="H8" s="39">
        <f t="shared" si="0"/>
        <v>4.6459468119192569E-2</v>
      </c>
      <c r="I8" s="40">
        <v>178565.29</v>
      </c>
      <c r="J8" s="39">
        <f t="shared" si="1"/>
        <v>0.11566934394571578</v>
      </c>
      <c r="K8" s="40">
        <f t="shared" si="2"/>
        <v>1231.4847586206897</v>
      </c>
      <c r="L8" s="38">
        <v>4200</v>
      </c>
      <c r="M8" s="40">
        <f t="shared" si="3"/>
        <v>0.29321065681444991</v>
      </c>
      <c r="N8" s="38">
        <v>4230</v>
      </c>
      <c r="O8" s="41">
        <v>43.008000000000003</v>
      </c>
      <c r="P8" s="40">
        <f t="shared" ref="P8:P24" si="4">O8*N8</f>
        <v>181923.84000000003</v>
      </c>
      <c r="Q8" s="42">
        <f t="shared" ref="Q8:Q24" si="5">P8/L8</f>
        <v>43.315200000000004</v>
      </c>
    </row>
    <row r="9" spans="1:22" s="3" customFormat="1" ht="20.100000000000001" customHeight="1" x14ac:dyDescent="0.25">
      <c r="A9" s="34" t="s">
        <v>187</v>
      </c>
      <c r="B9" s="35" t="s">
        <v>188</v>
      </c>
      <c r="C9" s="35" t="s">
        <v>173</v>
      </c>
      <c r="D9" s="35" t="s">
        <v>126</v>
      </c>
      <c r="E9" s="36">
        <v>0.04</v>
      </c>
      <c r="F9" s="37" t="s">
        <v>8</v>
      </c>
      <c r="G9" s="38">
        <v>64</v>
      </c>
      <c r="H9" s="39">
        <f t="shared" si="0"/>
        <v>2.0506247997436718E-2</v>
      </c>
      <c r="I9" s="40">
        <v>62554.58</v>
      </c>
      <c r="J9" s="39">
        <f t="shared" si="1"/>
        <v>4.0521017435134192E-2</v>
      </c>
      <c r="K9" s="40">
        <f t="shared" si="2"/>
        <v>977.41531250000003</v>
      </c>
      <c r="L9" s="38">
        <v>1752</v>
      </c>
      <c r="M9" s="40">
        <f t="shared" si="3"/>
        <v>0.55788545234018272</v>
      </c>
      <c r="N9" s="38">
        <v>2070</v>
      </c>
      <c r="O9" s="41">
        <v>43.008000000000003</v>
      </c>
      <c r="P9" s="40">
        <f t="shared" si="4"/>
        <v>89026.560000000012</v>
      </c>
      <c r="Q9" s="42">
        <f t="shared" si="5"/>
        <v>50.814246575342473</v>
      </c>
    </row>
    <row r="10" spans="1:22" s="3" customFormat="1" ht="20.100000000000001" customHeight="1" x14ac:dyDescent="0.25">
      <c r="A10" s="34" t="s">
        <v>189</v>
      </c>
      <c r="B10" s="35" t="s">
        <v>190</v>
      </c>
      <c r="C10" s="35" t="s">
        <v>191</v>
      </c>
      <c r="D10" s="35" t="s">
        <v>126</v>
      </c>
      <c r="E10" s="36">
        <v>0.04</v>
      </c>
      <c r="F10" s="37" t="s">
        <v>8</v>
      </c>
      <c r="G10" s="38">
        <v>61</v>
      </c>
      <c r="H10" s="39">
        <f t="shared" si="0"/>
        <v>1.9545017622556872E-2</v>
      </c>
      <c r="I10" s="40">
        <v>61737.67</v>
      </c>
      <c r="J10" s="39">
        <f t="shared" si="1"/>
        <v>3.9991847159305698E-2</v>
      </c>
      <c r="K10" s="40">
        <f t="shared" si="2"/>
        <v>1012.0929508196721</v>
      </c>
      <c r="L10" s="38">
        <v>1560</v>
      </c>
      <c r="M10" s="40">
        <f t="shared" si="3"/>
        <v>0.64877753257671289</v>
      </c>
      <c r="N10" s="38">
        <v>2820</v>
      </c>
      <c r="O10" s="41">
        <v>43.324660000000002</v>
      </c>
      <c r="P10" s="40">
        <f t="shared" si="4"/>
        <v>122175.54120000001</v>
      </c>
      <c r="Q10" s="42">
        <f t="shared" si="5"/>
        <v>78.317654615384626</v>
      </c>
    </row>
    <row r="11" spans="1:22" s="3" customFormat="1" ht="20.100000000000001" customHeight="1" x14ac:dyDescent="0.25">
      <c r="A11" s="34" t="s">
        <v>200</v>
      </c>
      <c r="B11" s="35" t="s">
        <v>201</v>
      </c>
      <c r="C11" s="35" t="s">
        <v>202</v>
      </c>
      <c r="D11" s="35" t="s">
        <v>203</v>
      </c>
      <c r="E11" s="43">
        <v>2.5000000000000001E-2</v>
      </c>
      <c r="F11" s="37" t="s">
        <v>17</v>
      </c>
      <c r="G11" s="38">
        <v>34</v>
      </c>
      <c r="H11" s="39">
        <f t="shared" si="0"/>
        <v>1.0893944248638257E-2</v>
      </c>
      <c r="I11" s="40">
        <v>1064.72</v>
      </c>
      <c r="J11" s="39">
        <f t="shared" si="1"/>
        <v>6.8969430669242886E-4</v>
      </c>
      <c r="K11" s="40">
        <f t="shared" si="2"/>
        <v>31.31529411764706</v>
      </c>
      <c r="L11" s="38">
        <v>1023</v>
      </c>
      <c r="M11" s="40">
        <f t="shared" si="3"/>
        <v>3.0611235696624692E-2</v>
      </c>
      <c r="N11" s="38">
        <v>1890</v>
      </c>
      <c r="O11" s="41">
        <v>0.27912999999999999</v>
      </c>
      <c r="P11" s="40">
        <f t="shared" si="4"/>
        <v>527.5557</v>
      </c>
      <c r="Q11" s="42">
        <f t="shared" si="5"/>
        <v>0.51569472140762462</v>
      </c>
    </row>
    <row r="12" spans="1:22" s="3" customFormat="1" ht="20.100000000000001" customHeight="1" x14ac:dyDescent="0.25">
      <c r="A12" s="34" t="s">
        <v>212</v>
      </c>
      <c r="B12" s="35" t="s">
        <v>201</v>
      </c>
      <c r="C12" s="35" t="s">
        <v>202</v>
      </c>
      <c r="D12" s="35" t="s">
        <v>110</v>
      </c>
      <c r="E12" s="43">
        <v>2.5000000000000001E-2</v>
      </c>
      <c r="F12" s="37" t="s">
        <v>17</v>
      </c>
      <c r="G12" s="38">
        <v>21</v>
      </c>
      <c r="H12" s="39">
        <f t="shared" si="0"/>
        <v>6.7286126241589235E-3</v>
      </c>
      <c r="I12" s="40">
        <v>671.28</v>
      </c>
      <c r="J12" s="39">
        <f t="shared" si="1"/>
        <v>4.3483544424495984E-4</v>
      </c>
      <c r="K12" s="40">
        <f t="shared" si="2"/>
        <v>31.965714285714284</v>
      </c>
      <c r="L12" s="38">
        <v>852</v>
      </c>
      <c r="M12" s="40">
        <f t="shared" si="3"/>
        <v>3.7518443997317234E-2</v>
      </c>
      <c r="N12" s="38">
        <v>1500</v>
      </c>
      <c r="O12" s="41">
        <v>0.27912999999999999</v>
      </c>
      <c r="P12" s="40">
        <f t="shared" si="4"/>
        <v>418.69499999999999</v>
      </c>
      <c r="Q12" s="42">
        <f t="shared" si="5"/>
        <v>0.49142605633802816</v>
      </c>
    </row>
    <row r="13" spans="1:22" s="3" customFormat="1" ht="20.100000000000001" customHeight="1" x14ac:dyDescent="0.25">
      <c r="A13" s="34" t="s">
        <v>222</v>
      </c>
      <c r="B13" s="35" t="s">
        <v>223</v>
      </c>
      <c r="C13" s="35" t="s">
        <v>139</v>
      </c>
      <c r="D13" s="35" t="s">
        <v>126</v>
      </c>
      <c r="E13" s="36">
        <v>0.04</v>
      </c>
      <c r="F13" s="37" t="s">
        <v>8</v>
      </c>
      <c r="G13" s="38">
        <v>18</v>
      </c>
      <c r="H13" s="39">
        <f t="shared" si="0"/>
        <v>5.7673822492790771E-3</v>
      </c>
      <c r="I13" s="40">
        <v>17712.45</v>
      </c>
      <c r="J13" s="39">
        <f t="shared" si="1"/>
        <v>1.1473604255179119E-2</v>
      </c>
      <c r="K13" s="40">
        <f t="shared" si="2"/>
        <v>984.02500000000009</v>
      </c>
      <c r="L13" s="38">
        <v>540</v>
      </c>
      <c r="M13" s="40">
        <f t="shared" si="3"/>
        <v>1.8222685185185188</v>
      </c>
      <c r="N13" s="38">
        <v>540</v>
      </c>
      <c r="O13" s="41">
        <v>43.008000000000003</v>
      </c>
      <c r="P13" s="40">
        <f t="shared" si="4"/>
        <v>23224.32</v>
      </c>
      <c r="Q13" s="42">
        <f t="shared" si="5"/>
        <v>43.008000000000003</v>
      </c>
    </row>
    <row r="14" spans="1:22" s="3" customFormat="1" ht="20.100000000000001" customHeight="1" x14ac:dyDescent="0.25">
      <c r="A14" s="34" t="s">
        <v>226</v>
      </c>
      <c r="B14" s="35" t="s">
        <v>227</v>
      </c>
      <c r="C14" s="35" t="s">
        <v>139</v>
      </c>
      <c r="D14" s="35" t="s">
        <v>77</v>
      </c>
      <c r="E14" s="36">
        <v>0.04</v>
      </c>
      <c r="F14" s="37" t="s">
        <v>8</v>
      </c>
      <c r="G14" s="38">
        <v>16</v>
      </c>
      <c r="H14" s="39">
        <f t="shared" si="0"/>
        <v>5.1265619993591796E-3</v>
      </c>
      <c r="I14" s="40">
        <v>0</v>
      </c>
      <c r="J14" s="39">
        <f t="shared" si="1"/>
        <v>0</v>
      </c>
      <c r="K14" s="40">
        <f t="shared" si="2"/>
        <v>0</v>
      </c>
      <c r="L14" s="38">
        <v>870</v>
      </c>
      <c r="M14" s="40">
        <f t="shared" si="3"/>
        <v>0</v>
      </c>
      <c r="N14" s="38">
        <v>3480</v>
      </c>
      <c r="O14" s="41">
        <v>3.2985799999999998</v>
      </c>
      <c r="P14" s="40">
        <f t="shared" si="4"/>
        <v>11479.0584</v>
      </c>
      <c r="Q14" s="42">
        <f t="shared" si="5"/>
        <v>13.194319999999999</v>
      </c>
    </row>
    <row r="15" spans="1:22" s="3" customFormat="1" ht="20.100000000000001" customHeight="1" x14ac:dyDescent="0.25">
      <c r="A15" s="34" t="s">
        <v>231</v>
      </c>
      <c r="B15" s="35" t="s">
        <v>232</v>
      </c>
      <c r="C15" s="35" t="s">
        <v>139</v>
      </c>
      <c r="D15" s="35" t="s">
        <v>126</v>
      </c>
      <c r="E15" s="36">
        <v>0.05</v>
      </c>
      <c r="F15" s="37" t="s">
        <v>17</v>
      </c>
      <c r="G15" s="38">
        <v>15</v>
      </c>
      <c r="H15" s="39">
        <f t="shared" si="0"/>
        <v>4.8061518743992308E-3</v>
      </c>
      <c r="I15" s="40">
        <v>10800.05</v>
      </c>
      <c r="J15" s="39">
        <f t="shared" si="1"/>
        <v>6.9959548021954745E-3</v>
      </c>
      <c r="K15" s="40">
        <f t="shared" si="2"/>
        <v>720.00333333333333</v>
      </c>
      <c r="L15" s="38">
        <v>450</v>
      </c>
      <c r="M15" s="40">
        <f t="shared" si="3"/>
        <v>1.6000074074074073</v>
      </c>
      <c r="N15" s="38">
        <v>15</v>
      </c>
      <c r="O15" s="41">
        <v>3644.6300999999999</v>
      </c>
      <c r="P15" s="40">
        <f t="shared" si="4"/>
        <v>54669.451499999996</v>
      </c>
      <c r="Q15" s="42">
        <f t="shared" si="5"/>
        <v>121.48766999999999</v>
      </c>
    </row>
    <row r="16" spans="1:22" s="3" customFormat="1" ht="20.100000000000001" customHeight="1" x14ac:dyDescent="0.25">
      <c r="A16" s="34" t="s">
        <v>233</v>
      </c>
      <c r="B16" s="35" t="s">
        <v>234</v>
      </c>
      <c r="C16" s="35" t="s">
        <v>139</v>
      </c>
      <c r="D16" s="35" t="s">
        <v>126</v>
      </c>
      <c r="E16" s="36">
        <v>0.04</v>
      </c>
      <c r="F16" s="37" t="s">
        <v>8</v>
      </c>
      <c r="G16" s="38">
        <v>14</v>
      </c>
      <c r="H16" s="39">
        <f t="shared" si="0"/>
        <v>4.485741749439282E-3</v>
      </c>
      <c r="I16" s="40">
        <v>561.46</v>
      </c>
      <c r="J16" s="39">
        <f t="shared" si="1"/>
        <v>3.6369727762748059E-4</v>
      </c>
      <c r="K16" s="40">
        <f t="shared" si="2"/>
        <v>40.104285714285716</v>
      </c>
      <c r="L16" s="38">
        <v>276</v>
      </c>
      <c r="M16" s="40">
        <f t="shared" si="3"/>
        <v>0.14530538302277432</v>
      </c>
      <c r="N16" s="38">
        <v>488</v>
      </c>
      <c r="O16" s="41">
        <v>1.49</v>
      </c>
      <c r="P16" s="40">
        <f t="shared" si="4"/>
        <v>727.12</v>
      </c>
      <c r="Q16" s="42">
        <f t="shared" si="5"/>
        <v>2.6344927536231886</v>
      </c>
    </row>
    <row r="17" spans="1:17" s="3" customFormat="1" ht="20.100000000000001" customHeight="1" x14ac:dyDescent="0.25">
      <c r="A17" s="34" t="s">
        <v>239</v>
      </c>
      <c r="B17" s="35" t="s">
        <v>240</v>
      </c>
      <c r="C17" s="35" t="s">
        <v>139</v>
      </c>
      <c r="D17" s="35" t="s">
        <v>126</v>
      </c>
      <c r="E17" s="36">
        <v>0.05</v>
      </c>
      <c r="F17" s="37" t="s">
        <v>17</v>
      </c>
      <c r="G17" s="38">
        <v>14</v>
      </c>
      <c r="H17" s="39">
        <f t="shared" si="0"/>
        <v>4.485741749439282E-3</v>
      </c>
      <c r="I17" s="40">
        <v>25276.25</v>
      </c>
      <c r="J17" s="39">
        <f t="shared" si="1"/>
        <v>1.6373211473001827E-2</v>
      </c>
      <c r="K17" s="40">
        <f t="shared" si="2"/>
        <v>1805.4464285714287</v>
      </c>
      <c r="L17" s="38">
        <v>420</v>
      </c>
      <c r="M17" s="40">
        <f t="shared" si="3"/>
        <v>4.2986819727891161</v>
      </c>
      <c r="N17" s="38">
        <v>14</v>
      </c>
      <c r="O17" s="41">
        <v>3700</v>
      </c>
      <c r="P17" s="40">
        <f t="shared" si="4"/>
        <v>51800</v>
      </c>
      <c r="Q17" s="42">
        <f t="shared" si="5"/>
        <v>123.33333333333333</v>
      </c>
    </row>
    <row r="18" spans="1:17" s="3" customFormat="1" ht="20.100000000000001" customHeight="1" x14ac:dyDescent="0.25">
      <c r="A18" s="34" t="s">
        <v>245</v>
      </c>
      <c r="B18" s="35" t="s">
        <v>246</v>
      </c>
      <c r="C18" s="35" t="s">
        <v>247</v>
      </c>
      <c r="D18" s="35" t="s">
        <v>110</v>
      </c>
      <c r="E18" s="36">
        <v>0.04</v>
      </c>
      <c r="F18" s="37" t="s">
        <v>8</v>
      </c>
      <c r="G18" s="38">
        <v>12</v>
      </c>
      <c r="H18" s="39">
        <f t="shared" si="0"/>
        <v>3.8449214995193849E-3</v>
      </c>
      <c r="I18" s="40">
        <v>243.66</v>
      </c>
      <c r="J18" s="39">
        <f t="shared" si="1"/>
        <v>1.5783578289942635E-4</v>
      </c>
      <c r="K18" s="40">
        <f t="shared" si="2"/>
        <v>20.305</v>
      </c>
      <c r="L18" s="38">
        <v>320</v>
      </c>
      <c r="M18" s="40">
        <f t="shared" si="3"/>
        <v>6.3453124999999999E-2</v>
      </c>
      <c r="N18" s="38">
        <v>1530</v>
      </c>
      <c r="O18" s="41">
        <v>8.7290000000000006E-2</v>
      </c>
      <c r="P18" s="40">
        <f t="shared" si="4"/>
        <v>133.55370000000002</v>
      </c>
      <c r="Q18" s="42">
        <f t="shared" si="5"/>
        <v>0.41735531250000008</v>
      </c>
    </row>
    <row r="19" spans="1:17" s="3" customFormat="1" ht="20.100000000000001" customHeight="1" x14ac:dyDescent="0.25">
      <c r="A19" s="34" t="s">
        <v>243</v>
      </c>
      <c r="B19" s="35" t="s">
        <v>244</v>
      </c>
      <c r="C19" s="35" t="s">
        <v>191</v>
      </c>
      <c r="D19" s="35" t="s">
        <v>110</v>
      </c>
      <c r="E19" s="36">
        <v>0.04</v>
      </c>
      <c r="F19" s="37" t="s">
        <v>8</v>
      </c>
      <c r="G19" s="38">
        <v>12</v>
      </c>
      <c r="H19" s="39">
        <f t="shared" si="0"/>
        <v>3.8449214995193849E-3</v>
      </c>
      <c r="I19" s="40">
        <v>172.88</v>
      </c>
      <c r="J19" s="39">
        <f t="shared" si="1"/>
        <v>1.1198658026616115E-4</v>
      </c>
      <c r="K19" s="40">
        <f t="shared" si="2"/>
        <v>14.406666666666666</v>
      </c>
      <c r="L19" s="38">
        <v>133</v>
      </c>
      <c r="M19" s="40">
        <f t="shared" si="3"/>
        <v>0.10832080200501253</v>
      </c>
      <c r="N19" s="38">
        <v>912.5</v>
      </c>
      <c r="O19" s="41">
        <v>7.8689999999999996E-2</v>
      </c>
      <c r="P19" s="40">
        <f t="shared" si="4"/>
        <v>71.804625000000001</v>
      </c>
      <c r="Q19" s="42">
        <f t="shared" si="5"/>
        <v>0.53988439849624059</v>
      </c>
    </row>
    <row r="20" spans="1:17" s="3" customFormat="1" ht="20.100000000000001" customHeight="1" x14ac:dyDescent="0.25">
      <c r="A20" s="34" t="s">
        <v>252</v>
      </c>
      <c r="B20" s="35" t="s">
        <v>253</v>
      </c>
      <c r="C20" s="35" t="s">
        <v>164</v>
      </c>
      <c r="D20" s="35" t="s">
        <v>126</v>
      </c>
      <c r="E20" s="43">
        <v>2.5000000000000001E-2</v>
      </c>
      <c r="F20" s="37" t="s">
        <v>8</v>
      </c>
      <c r="G20" s="38">
        <v>9</v>
      </c>
      <c r="H20" s="39">
        <f t="shared" si="0"/>
        <v>2.8836911246395386E-3</v>
      </c>
      <c r="I20" s="40">
        <v>9259.44</v>
      </c>
      <c r="J20" s="39">
        <f t="shared" si="1"/>
        <v>5.9979929475919907E-3</v>
      </c>
      <c r="K20" s="40">
        <f t="shared" si="2"/>
        <v>1028.8266666666668</v>
      </c>
      <c r="L20" s="38">
        <v>270</v>
      </c>
      <c r="M20" s="40">
        <f t="shared" si="3"/>
        <v>3.8104691358024696</v>
      </c>
      <c r="N20" s="38">
        <v>270</v>
      </c>
      <c r="O20" s="41">
        <v>36.533329999999999</v>
      </c>
      <c r="P20" s="40">
        <f t="shared" si="4"/>
        <v>9863.9990999999991</v>
      </c>
      <c r="Q20" s="42">
        <f t="shared" si="5"/>
        <v>36.533329999999999</v>
      </c>
    </row>
    <row r="21" spans="1:17" s="3" customFormat="1" ht="20.100000000000001" customHeight="1" x14ac:dyDescent="0.25">
      <c r="A21" s="34" t="s">
        <v>268</v>
      </c>
      <c r="B21" s="35" t="s">
        <v>269</v>
      </c>
      <c r="C21" s="35" t="s">
        <v>191</v>
      </c>
      <c r="D21" s="35" t="s">
        <v>203</v>
      </c>
      <c r="E21" s="36">
        <v>0.04</v>
      </c>
      <c r="F21" s="37" t="s">
        <v>8</v>
      </c>
      <c r="G21" s="38">
        <v>5</v>
      </c>
      <c r="H21" s="39">
        <f t="shared" si="0"/>
        <v>1.6020506247997437E-3</v>
      </c>
      <c r="I21" s="40">
        <v>0</v>
      </c>
      <c r="J21" s="39">
        <f t="shared" si="1"/>
        <v>0</v>
      </c>
      <c r="K21" s="40">
        <f t="shared" si="2"/>
        <v>0</v>
      </c>
      <c r="L21" s="38">
        <v>240</v>
      </c>
      <c r="M21" s="40">
        <f t="shared" si="3"/>
        <v>0</v>
      </c>
      <c r="N21" s="38">
        <v>960</v>
      </c>
      <c r="O21" s="41">
        <v>0.12637000000000001</v>
      </c>
      <c r="P21" s="40">
        <f t="shared" si="4"/>
        <v>121.3152</v>
      </c>
      <c r="Q21" s="42">
        <f t="shared" si="5"/>
        <v>0.50548000000000004</v>
      </c>
    </row>
    <row r="22" spans="1:17" s="3" customFormat="1" ht="20.100000000000001" customHeight="1" x14ac:dyDescent="0.25">
      <c r="A22" s="34" t="s">
        <v>283</v>
      </c>
      <c r="B22" s="35" t="s">
        <v>284</v>
      </c>
      <c r="C22" s="35" t="s">
        <v>139</v>
      </c>
      <c r="D22" s="35" t="s">
        <v>126</v>
      </c>
      <c r="E22" s="36">
        <v>0.04</v>
      </c>
      <c r="F22" s="37" t="s">
        <v>8</v>
      </c>
      <c r="G22" s="38">
        <v>4</v>
      </c>
      <c r="H22" s="39">
        <f t="shared" si="0"/>
        <v>1.2816404998397949E-3</v>
      </c>
      <c r="I22" s="40">
        <v>206.59</v>
      </c>
      <c r="J22" s="39">
        <f t="shared" si="1"/>
        <v>1.3382292698511242E-4</v>
      </c>
      <c r="K22" s="40">
        <f t="shared" si="2"/>
        <v>51.647500000000001</v>
      </c>
      <c r="L22" s="38">
        <v>119</v>
      </c>
      <c r="M22" s="40">
        <f t="shared" si="3"/>
        <v>0.43401260504201683</v>
      </c>
      <c r="N22" s="38">
        <v>119</v>
      </c>
      <c r="O22" s="41">
        <v>0.91076999999999997</v>
      </c>
      <c r="P22" s="40">
        <f t="shared" si="4"/>
        <v>108.38163</v>
      </c>
      <c r="Q22" s="42">
        <f t="shared" si="5"/>
        <v>0.91076999999999997</v>
      </c>
    </row>
    <row r="23" spans="1:17" s="3" customFormat="1" ht="20.100000000000001" customHeight="1" x14ac:dyDescent="0.25">
      <c r="A23" s="34" t="s">
        <v>285</v>
      </c>
      <c r="B23" s="35" t="s">
        <v>286</v>
      </c>
      <c r="C23" s="35" t="s">
        <v>191</v>
      </c>
      <c r="D23" s="35" t="s">
        <v>110</v>
      </c>
      <c r="E23" s="36">
        <v>0.04</v>
      </c>
      <c r="F23" s="37" t="s">
        <v>8</v>
      </c>
      <c r="G23" s="38">
        <v>4</v>
      </c>
      <c r="H23" s="39">
        <f t="shared" si="0"/>
        <v>1.2816404998397949E-3</v>
      </c>
      <c r="I23" s="40">
        <v>48</v>
      </c>
      <c r="J23" s="39">
        <f t="shared" si="1"/>
        <v>3.1092988505181254E-5</v>
      </c>
      <c r="K23" s="40">
        <f t="shared" si="2"/>
        <v>12</v>
      </c>
      <c r="L23" s="38">
        <v>47</v>
      </c>
      <c r="M23" s="40">
        <f t="shared" si="3"/>
        <v>0.25531914893617019</v>
      </c>
      <c r="N23" s="38">
        <v>304</v>
      </c>
      <c r="O23" s="41">
        <v>5.6653500000000001</v>
      </c>
      <c r="P23" s="40">
        <f t="shared" si="4"/>
        <v>1722.2664</v>
      </c>
      <c r="Q23" s="42">
        <f t="shared" si="5"/>
        <v>36.64396595744681</v>
      </c>
    </row>
    <row r="24" spans="1:17" s="3" customFormat="1" ht="20.100000000000001" customHeight="1" x14ac:dyDescent="0.25">
      <c r="A24" s="34" t="s">
        <v>304</v>
      </c>
      <c r="B24" s="35" t="s">
        <v>201</v>
      </c>
      <c r="C24" s="35" t="s">
        <v>202</v>
      </c>
      <c r="D24" s="35" t="s">
        <v>110</v>
      </c>
      <c r="E24" s="36">
        <v>0.05</v>
      </c>
      <c r="F24" s="37" t="s">
        <v>17</v>
      </c>
      <c r="G24" s="38">
        <v>3</v>
      </c>
      <c r="H24" s="39">
        <f t="shared" si="0"/>
        <v>9.6123037487984622E-4</v>
      </c>
      <c r="I24" s="40">
        <v>71.87</v>
      </c>
      <c r="J24" s="39">
        <f t="shared" si="1"/>
        <v>4.6555272580570356E-5</v>
      </c>
      <c r="K24" s="40">
        <f t="shared" si="2"/>
        <v>23.956666666666667</v>
      </c>
      <c r="L24" s="38">
        <v>90</v>
      </c>
      <c r="M24" s="40">
        <f t="shared" si="3"/>
        <v>0.26618518518518519</v>
      </c>
      <c r="N24" s="38">
        <v>150</v>
      </c>
      <c r="O24" s="41">
        <v>0.27912999999999999</v>
      </c>
      <c r="P24" s="40">
        <f t="shared" si="4"/>
        <v>41.869499999999995</v>
      </c>
      <c r="Q24" s="42">
        <f t="shared" si="5"/>
        <v>0.46521666666666661</v>
      </c>
    </row>
    <row r="25" spans="1:17" s="3" customFormat="1" ht="20.100000000000001" customHeight="1" x14ac:dyDescent="0.25">
      <c r="A25" s="34" t="s">
        <v>306</v>
      </c>
      <c r="B25" s="35" t="s">
        <v>307</v>
      </c>
      <c r="C25" s="35" t="s">
        <v>139</v>
      </c>
      <c r="D25" s="35" t="s">
        <v>308</v>
      </c>
      <c r="E25" s="36">
        <v>0.04</v>
      </c>
      <c r="F25" s="37" t="s">
        <v>8</v>
      </c>
      <c r="G25" s="38">
        <v>3</v>
      </c>
      <c r="H25" s="39">
        <f t="shared" si="0"/>
        <v>9.6123037487984622E-4</v>
      </c>
      <c r="I25" s="40">
        <v>0</v>
      </c>
      <c r="J25" s="39">
        <f t="shared" si="1"/>
        <v>0</v>
      </c>
      <c r="K25" s="40">
        <f t="shared" si="2"/>
        <v>0</v>
      </c>
      <c r="L25" s="38">
        <v>180</v>
      </c>
      <c r="M25" s="40">
        <f t="shared" si="3"/>
        <v>0</v>
      </c>
      <c r="N25" s="38">
        <v>714</v>
      </c>
      <c r="O25" s="41" t="s">
        <v>66</v>
      </c>
      <c r="P25" s="41" t="s">
        <v>66</v>
      </c>
      <c r="Q25" s="41" t="s">
        <v>66</v>
      </c>
    </row>
    <row r="26" spans="1:17" s="3" customFormat="1" ht="20.100000000000001" customHeight="1" x14ac:dyDescent="0.25">
      <c r="A26" s="34" t="s">
        <v>298</v>
      </c>
      <c r="B26" s="35" t="s">
        <v>299</v>
      </c>
      <c r="C26" s="35" t="s">
        <v>139</v>
      </c>
      <c r="D26" s="35" t="s">
        <v>126</v>
      </c>
      <c r="E26" s="36">
        <v>0.04</v>
      </c>
      <c r="F26" s="37" t="s">
        <v>8</v>
      </c>
      <c r="G26" s="38">
        <v>3</v>
      </c>
      <c r="H26" s="39">
        <f t="shared" si="0"/>
        <v>9.6123037487984622E-4</v>
      </c>
      <c r="I26" s="40">
        <v>20.79</v>
      </c>
      <c r="J26" s="39">
        <f t="shared" si="1"/>
        <v>1.346715064630663E-5</v>
      </c>
      <c r="K26" s="40">
        <f t="shared" si="2"/>
        <v>6.93</v>
      </c>
      <c r="L26" s="38">
        <v>33</v>
      </c>
      <c r="M26" s="40">
        <f t="shared" si="3"/>
        <v>0.21</v>
      </c>
      <c r="N26" s="38">
        <v>33</v>
      </c>
      <c r="O26" s="41" t="s">
        <v>66</v>
      </c>
      <c r="P26" s="41" t="s">
        <v>66</v>
      </c>
      <c r="Q26" s="41" t="s">
        <v>66</v>
      </c>
    </row>
    <row r="27" spans="1:17" s="3" customFormat="1" ht="20.100000000000001" customHeight="1" x14ac:dyDescent="0.25">
      <c r="A27" s="34" t="s">
        <v>312</v>
      </c>
      <c r="B27" s="35" t="s">
        <v>313</v>
      </c>
      <c r="C27" s="35" t="s">
        <v>191</v>
      </c>
      <c r="D27" s="35" t="s">
        <v>314</v>
      </c>
      <c r="E27" s="36">
        <v>0.04</v>
      </c>
      <c r="F27" s="37" t="s">
        <v>8</v>
      </c>
      <c r="G27" s="38">
        <v>2</v>
      </c>
      <c r="H27" s="39">
        <f t="shared" si="0"/>
        <v>6.4082024991989745E-4</v>
      </c>
      <c r="I27" s="40">
        <v>28.14</v>
      </c>
      <c r="J27" s="39">
        <f t="shared" si="1"/>
        <v>1.8228264511162511E-5</v>
      </c>
      <c r="K27" s="40">
        <f t="shared" si="2"/>
        <v>14.07</v>
      </c>
      <c r="L27" s="38">
        <v>45</v>
      </c>
      <c r="M27" s="40">
        <f t="shared" si="3"/>
        <v>0.31266666666666665</v>
      </c>
      <c r="N27" s="38">
        <v>226</v>
      </c>
      <c r="O27" s="41">
        <v>6.9110000000000005E-2</v>
      </c>
      <c r="P27" s="40">
        <f t="shared" ref="P27:P35" si="6">O27*N27</f>
        <v>15.618860000000002</v>
      </c>
      <c r="Q27" s="42">
        <f t="shared" ref="Q27:Q35" si="7">P27/L27</f>
        <v>0.34708577777777783</v>
      </c>
    </row>
    <row r="28" spans="1:17" s="3" customFormat="1" ht="20.100000000000001" customHeight="1" x14ac:dyDescent="0.25">
      <c r="A28" s="34" t="s">
        <v>321</v>
      </c>
      <c r="B28" s="35" t="s">
        <v>201</v>
      </c>
      <c r="C28" s="35" t="s">
        <v>202</v>
      </c>
      <c r="D28" s="35" t="s">
        <v>110</v>
      </c>
      <c r="E28" s="43">
        <v>2.5000000000000001E-2</v>
      </c>
      <c r="F28" s="37" t="s">
        <v>17</v>
      </c>
      <c r="G28" s="38">
        <v>2</v>
      </c>
      <c r="H28" s="39">
        <f t="shared" si="0"/>
        <v>6.4082024991989745E-4</v>
      </c>
      <c r="I28" s="40">
        <v>38.07</v>
      </c>
      <c r="J28" s="39">
        <f t="shared" si="1"/>
        <v>2.4660626508171884E-5</v>
      </c>
      <c r="K28" s="40">
        <f t="shared" si="2"/>
        <v>19.035</v>
      </c>
      <c r="L28" s="38">
        <v>45</v>
      </c>
      <c r="M28" s="40">
        <f t="shared" si="3"/>
        <v>0.42299999999999999</v>
      </c>
      <c r="N28" s="38">
        <v>60</v>
      </c>
      <c r="O28" s="41">
        <v>0.32990999999999998</v>
      </c>
      <c r="P28" s="40">
        <f t="shared" si="6"/>
        <v>19.794599999999999</v>
      </c>
      <c r="Q28" s="42">
        <f t="shared" si="7"/>
        <v>0.43987999999999999</v>
      </c>
    </row>
    <row r="29" spans="1:17" s="3" customFormat="1" ht="20.100000000000001" customHeight="1" x14ac:dyDescent="0.25">
      <c r="A29" s="34" t="s">
        <v>326</v>
      </c>
      <c r="B29" s="35" t="s">
        <v>327</v>
      </c>
      <c r="C29" s="35" t="s">
        <v>139</v>
      </c>
      <c r="D29" s="35" t="s">
        <v>126</v>
      </c>
      <c r="E29" s="36">
        <v>0.04</v>
      </c>
      <c r="F29" s="37" t="s">
        <v>8</v>
      </c>
      <c r="G29" s="38">
        <v>2</v>
      </c>
      <c r="H29" s="39">
        <f t="shared" si="0"/>
        <v>6.4082024991989745E-4</v>
      </c>
      <c r="I29" s="40">
        <v>52.87</v>
      </c>
      <c r="J29" s="39">
        <f t="shared" si="1"/>
        <v>3.4247631297269437E-5</v>
      </c>
      <c r="K29" s="40">
        <f t="shared" si="2"/>
        <v>26.434999999999999</v>
      </c>
      <c r="L29" s="38">
        <v>60</v>
      </c>
      <c r="M29" s="40">
        <f t="shared" si="3"/>
        <v>0.44058333333333333</v>
      </c>
      <c r="N29" s="38">
        <v>90</v>
      </c>
      <c r="O29" s="41">
        <v>0.84599999999999997</v>
      </c>
      <c r="P29" s="40">
        <f t="shared" si="6"/>
        <v>76.14</v>
      </c>
      <c r="Q29" s="42">
        <f t="shared" si="7"/>
        <v>1.2689999999999999</v>
      </c>
    </row>
    <row r="30" spans="1:17" s="3" customFormat="1" ht="20.100000000000001" customHeight="1" x14ac:dyDescent="0.25">
      <c r="A30" s="34" t="s">
        <v>317</v>
      </c>
      <c r="B30" s="35" t="s">
        <v>152</v>
      </c>
      <c r="C30" s="35" t="s">
        <v>153</v>
      </c>
      <c r="D30" s="35" t="s">
        <v>132</v>
      </c>
      <c r="E30" s="36">
        <v>0.04</v>
      </c>
      <c r="F30" s="37" t="s">
        <v>8</v>
      </c>
      <c r="G30" s="38">
        <v>2</v>
      </c>
      <c r="H30" s="39">
        <f t="shared" si="0"/>
        <v>6.4082024991989745E-4</v>
      </c>
      <c r="I30" s="40">
        <v>861.99</v>
      </c>
      <c r="J30" s="39">
        <f t="shared" si="1"/>
        <v>5.5837177419960817E-4</v>
      </c>
      <c r="K30" s="40">
        <f t="shared" si="2"/>
        <v>430.995</v>
      </c>
      <c r="L30" s="38">
        <v>143</v>
      </c>
      <c r="M30" s="40">
        <f t="shared" si="3"/>
        <v>3.013951048951049</v>
      </c>
      <c r="N30" s="38">
        <v>304</v>
      </c>
      <c r="O30" s="41">
        <v>4.47743</v>
      </c>
      <c r="P30" s="40">
        <f t="shared" si="6"/>
        <v>1361.1387199999999</v>
      </c>
      <c r="Q30" s="42">
        <f t="shared" si="7"/>
        <v>9.518452587412586</v>
      </c>
    </row>
    <row r="31" spans="1:17" s="3" customFormat="1" ht="20.100000000000001" customHeight="1" x14ac:dyDescent="0.25">
      <c r="A31" s="34" t="s">
        <v>339</v>
      </c>
      <c r="B31" s="35" t="s">
        <v>340</v>
      </c>
      <c r="C31" s="35" t="s">
        <v>341</v>
      </c>
      <c r="D31" s="35" t="s">
        <v>314</v>
      </c>
      <c r="E31" s="36">
        <v>0.2</v>
      </c>
      <c r="F31" s="37" t="s">
        <v>8</v>
      </c>
      <c r="G31" s="38">
        <v>1</v>
      </c>
      <c r="H31" s="39">
        <f>G31/SUM($G$36:$G$36)</f>
        <v>1</v>
      </c>
      <c r="I31" s="40">
        <v>5.96</v>
      </c>
      <c r="J31" s="39">
        <f>I31/SUM($I$36:$I$36)</f>
        <v>6.5600475493379417E-3</v>
      </c>
      <c r="K31" s="40">
        <f t="shared" si="2"/>
        <v>5.96</v>
      </c>
      <c r="L31" s="38">
        <v>30</v>
      </c>
      <c r="M31" s="40">
        <f t="shared" si="3"/>
        <v>0.19866666666666666</v>
      </c>
      <c r="N31" s="38">
        <v>85</v>
      </c>
      <c r="O31" s="41">
        <v>6.8000000000000005E-2</v>
      </c>
      <c r="P31" s="40">
        <f t="shared" si="6"/>
        <v>5.78</v>
      </c>
      <c r="Q31" s="42">
        <f t="shared" si="7"/>
        <v>0.19266666666666668</v>
      </c>
    </row>
    <row r="32" spans="1:17" s="3" customFormat="1" ht="20.100000000000001" customHeight="1" x14ac:dyDescent="0.25">
      <c r="A32" s="34" t="s">
        <v>362</v>
      </c>
      <c r="B32" s="35" t="s">
        <v>363</v>
      </c>
      <c r="C32" s="35" t="s">
        <v>139</v>
      </c>
      <c r="D32" s="35" t="s">
        <v>126</v>
      </c>
      <c r="E32" s="36">
        <v>0.04</v>
      </c>
      <c r="F32" s="37" t="s">
        <v>8</v>
      </c>
      <c r="G32" s="38">
        <v>1</v>
      </c>
      <c r="H32" s="39">
        <f>G32/SUM($G$2:$G$35)</f>
        <v>3.2041012495994872E-4</v>
      </c>
      <c r="I32" s="40">
        <v>0</v>
      </c>
      <c r="J32" s="39">
        <f>I32/SUM($I$2:$I$35)</f>
        <v>0</v>
      </c>
      <c r="K32" s="40">
        <f t="shared" si="2"/>
        <v>0</v>
      </c>
      <c r="L32" s="38">
        <v>14</v>
      </c>
      <c r="M32" s="40">
        <f t="shared" si="3"/>
        <v>0</v>
      </c>
      <c r="N32" s="38">
        <v>14</v>
      </c>
      <c r="O32" s="41">
        <v>9.93933</v>
      </c>
      <c r="P32" s="40">
        <f t="shared" si="6"/>
        <v>139.15062</v>
      </c>
      <c r="Q32" s="42">
        <f t="shared" si="7"/>
        <v>9.93933</v>
      </c>
    </row>
    <row r="33" spans="1:17" s="3" customFormat="1" ht="20.100000000000001" customHeight="1" x14ac:dyDescent="0.25">
      <c r="A33" s="34" t="s">
        <v>352</v>
      </c>
      <c r="B33" s="35" t="s">
        <v>223</v>
      </c>
      <c r="C33" s="35" t="s">
        <v>139</v>
      </c>
      <c r="D33" s="35" t="s">
        <v>126</v>
      </c>
      <c r="E33" s="36">
        <v>0.04</v>
      </c>
      <c r="F33" s="37" t="s">
        <v>8</v>
      </c>
      <c r="G33" s="38">
        <v>1</v>
      </c>
      <c r="H33" s="39">
        <f>G33/SUM($G$2:$G$35)</f>
        <v>3.2041012495994872E-4</v>
      </c>
      <c r="I33" s="40">
        <v>1345.87</v>
      </c>
      <c r="J33" s="39">
        <f>I33/SUM($I$2:$I$35)</f>
        <v>8.7181500915558944E-4</v>
      </c>
      <c r="K33" s="40">
        <f t="shared" si="2"/>
        <v>1345.87</v>
      </c>
      <c r="L33" s="38">
        <v>30</v>
      </c>
      <c r="M33" s="40">
        <f t="shared" si="3"/>
        <v>44.862333333333332</v>
      </c>
      <c r="N33" s="38">
        <v>30</v>
      </c>
      <c r="O33" s="41">
        <v>43.008000000000003</v>
      </c>
      <c r="P33" s="40">
        <f t="shared" si="6"/>
        <v>1290.24</v>
      </c>
      <c r="Q33" s="42">
        <f t="shared" si="7"/>
        <v>43.008000000000003</v>
      </c>
    </row>
    <row r="34" spans="1:17" s="3" customFormat="1" ht="20.100000000000001" customHeight="1" x14ac:dyDescent="0.25">
      <c r="A34" s="34" t="s">
        <v>365</v>
      </c>
      <c r="B34" s="35" t="s">
        <v>366</v>
      </c>
      <c r="C34" s="35" t="s">
        <v>139</v>
      </c>
      <c r="D34" s="35" t="s">
        <v>126</v>
      </c>
      <c r="E34" s="36">
        <v>0.04</v>
      </c>
      <c r="F34" s="37" t="s">
        <v>8</v>
      </c>
      <c r="G34" s="38">
        <v>1</v>
      </c>
      <c r="H34" s="39">
        <f>G34/SUM($G$2:$G$35)</f>
        <v>3.2041012495994872E-4</v>
      </c>
      <c r="I34" s="40">
        <v>2817.55</v>
      </c>
      <c r="J34" s="39">
        <f>I34/SUM($I$2:$I$35)</f>
        <v>1.8251260367244469E-3</v>
      </c>
      <c r="K34" s="40">
        <f t="shared" si="2"/>
        <v>2817.55</v>
      </c>
      <c r="L34" s="38">
        <v>30</v>
      </c>
      <c r="M34" s="40">
        <f t="shared" si="3"/>
        <v>93.918333333333337</v>
      </c>
      <c r="N34" s="38">
        <v>60</v>
      </c>
      <c r="O34" s="41">
        <v>50.22</v>
      </c>
      <c r="P34" s="40">
        <f t="shared" si="6"/>
        <v>3013.2</v>
      </c>
      <c r="Q34" s="42">
        <f t="shared" si="7"/>
        <v>100.44</v>
      </c>
    </row>
    <row r="35" spans="1:17" s="3" customFormat="1" ht="20.100000000000001" customHeight="1" x14ac:dyDescent="0.25">
      <c r="A35" s="34" t="s">
        <v>358</v>
      </c>
      <c r="B35" s="35" t="s">
        <v>359</v>
      </c>
      <c r="C35" s="35" t="s">
        <v>173</v>
      </c>
      <c r="D35" s="35" t="s">
        <v>126</v>
      </c>
      <c r="E35" s="36">
        <v>0.04</v>
      </c>
      <c r="F35" s="37" t="s">
        <v>8</v>
      </c>
      <c r="G35" s="38">
        <v>1</v>
      </c>
      <c r="H35" s="39">
        <f>G35/SUM($G$2:$G$35)</f>
        <v>3.2041012495994872E-4</v>
      </c>
      <c r="I35" s="40">
        <v>0</v>
      </c>
      <c r="J35" s="39">
        <f>I35/SUM($I$2:$I$35)</f>
        <v>0</v>
      </c>
      <c r="K35" s="40">
        <f t="shared" si="2"/>
        <v>0</v>
      </c>
      <c r="L35" s="38">
        <v>1</v>
      </c>
      <c r="M35" s="40">
        <f t="shared" si="3"/>
        <v>0</v>
      </c>
      <c r="N35" s="38">
        <v>30</v>
      </c>
      <c r="O35" s="41">
        <v>43.996659999999999</v>
      </c>
      <c r="P35" s="40">
        <f t="shared" si="6"/>
        <v>1319.8997999999999</v>
      </c>
      <c r="Q35" s="42">
        <f t="shared" si="7"/>
        <v>1319.8997999999999</v>
      </c>
    </row>
    <row r="36" spans="1:17" s="3" customFormat="1" ht="20.100000000000001" customHeight="1" x14ac:dyDescent="0.25">
      <c r="A36" s="81" t="s">
        <v>348</v>
      </c>
      <c r="B36" s="82" t="s">
        <v>349</v>
      </c>
      <c r="C36" s="82" t="s">
        <v>139</v>
      </c>
      <c r="D36" s="82" t="s">
        <v>126</v>
      </c>
      <c r="E36" s="83">
        <v>0.04</v>
      </c>
      <c r="F36" s="84" t="s">
        <v>8</v>
      </c>
      <c r="G36" s="85">
        <v>1</v>
      </c>
      <c r="H36" s="86">
        <f>G36/SUM($G$2:$G$35)</f>
        <v>3.2041012495994872E-4</v>
      </c>
      <c r="I36" s="87">
        <v>908.53</v>
      </c>
      <c r="J36" s="86">
        <f>I36/SUM($I$2:$I$35)</f>
        <v>5.8851901763775673E-4</v>
      </c>
      <c r="K36" s="87">
        <f t="shared" si="2"/>
        <v>908.53</v>
      </c>
      <c r="L36" s="85">
        <v>30</v>
      </c>
      <c r="M36" s="87">
        <f t="shared" si="3"/>
        <v>30.284333333333333</v>
      </c>
      <c r="N36" s="85">
        <v>30</v>
      </c>
      <c r="O36" s="88" t="s">
        <v>66</v>
      </c>
      <c r="P36" s="88" t="s">
        <v>66</v>
      </c>
      <c r="Q36" s="88" t="s">
        <v>66</v>
      </c>
    </row>
  </sheetData>
  <sortState xmlns:xlrd2="http://schemas.microsoft.com/office/spreadsheetml/2017/richdata2" ref="A2:Q36">
    <sortCondition descending="1" ref="G2:G36"/>
  </sortState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1DC99-664F-4B1E-A175-75A3D243EE40}">
  <dimension ref="A1:Q5"/>
  <sheetViews>
    <sheetView tabSelected="1" workbookViewId="0">
      <selection activeCell="D9" sqref="D9"/>
    </sheetView>
  </sheetViews>
  <sheetFormatPr defaultRowHeight="15" x14ac:dyDescent="0.25"/>
  <cols>
    <col min="1" max="1" width="11.85546875" bestFit="1" customWidth="1"/>
    <col min="2" max="2" width="36.5703125" bestFit="1" customWidth="1"/>
    <col min="3" max="3" width="32.5703125" bestFit="1" customWidth="1"/>
    <col min="4" max="4" width="14.5703125" customWidth="1"/>
    <col min="5" max="5" width="19.5703125" customWidth="1"/>
    <col min="6" max="6" width="17.85546875" customWidth="1"/>
    <col min="7" max="7" width="13.28515625" customWidth="1"/>
    <col min="8" max="8" width="22.85546875" customWidth="1"/>
    <col min="9" max="9" width="11.85546875" customWidth="1"/>
    <col min="10" max="10" width="21.42578125" customWidth="1"/>
    <col min="11" max="11" width="27.85546875" customWidth="1"/>
    <col min="12" max="12" width="19.85546875" customWidth="1"/>
    <col min="13" max="13" width="21.85546875" customWidth="1"/>
    <col min="14" max="14" width="20.5703125" customWidth="1"/>
    <col min="15" max="15" width="24.42578125" customWidth="1"/>
    <col min="16" max="16" width="21.7109375" customWidth="1"/>
    <col min="17" max="17" width="24.140625" customWidth="1"/>
  </cols>
  <sheetData>
    <row r="1" spans="1:17" s="2" customFormat="1" ht="60" x14ac:dyDescent="0.25">
      <c r="A1" s="47" t="s">
        <v>0</v>
      </c>
      <c r="B1" s="48" t="s">
        <v>1</v>
      </c>
      <c r="C1" s="48" t="s">
        <v>69</v>
      </c>
      <c r="D1" s="48" t="s">
        <v>70</v>
      </c>
      <c r="E1" s="48" t="s">
        <v>121</v>
      </c>
      <c r="F1" s="48" t="s">
        <v>2</v>
      </c>
      <c r="G1" s="48" t="s">
        <v>65</v>
      </c>
      <c r="H1" s="48" t="s">
        <v>67</v>
      </c>
      <c r="I1" s="48" t="s">
        <v>3</v>
      </c>
      <c r="J1" s="48" t="s">
        <v>68</v>
      </c>
      <c r="K1" s="48" t="s">
        <v>116</v>
      </c>
      <c r="L1" s="48" t="s">
        <v>122</v>
      </c>
      <c r="M1" s="48" t="s">
        <v>4</v>
      </c>
      <c r="N1" s="48" t="s">
        <v>5</v>
      </c>
      <c r="O1" s="48" t="s">
        <v>118</v>
      </c>
      <c r="P1" s="49" t="s">
        <v>119</v>
      </c>
      <c r="Q1" s="49" t="s">
        <v>120</v>
      </c>
    </row>
    <row r="2" spans="1:17" s="3" customFormat="1" ht="20.100000000000001" customHeight="1" x14ac:dyDescent="0.25">
      <c r="A2" s="34" t="s">
        <v>200</v>
      </c>
      <c r="B2" s="35" t="s">
        <v>201</v>
      </c>
      <c r="C2" s="35" t="s">
        <v>202</v>
      </c>
      <c r="D2" s="35" t="s">
        <v>203</v>
      </c>
      <c r="E2" s="43">
        <v>2.5000000000000001E-2</v>
      </c>
      <c r="F2" s="37" t="s">
        <v>17</v>
      </c>
      <c r="G2" s="38">
        <v>34</v>
      </c>
      <c r="H2" s="39">
        <f>G2/SUM($G$2:$G$4)</f>
        <v>0.58620689655172409</v>
      </c>
      <c r="I2" s="40">
        <v>1064.72</v>
      </c>
      <c r="J2" s="39">
        <f>I2/SUM($I$2:$I$4)</f>
        <v>0.58893615138256628</v>
      </c>
      <c r="K2" s="40">
        <f>I2/G2</f>
        <v>31.31529411764706</v>
      </c>
      <c r="L2" s="38">
        <v>1023</v>
      </c>
      <c r="M2" s="40">
        <f>K2/L2</f>
        <v>3.0611235696624692E-2</v>
      </c>
      <c r="N2" s="38">
        <v>1890</v>
      </c>
      <c r="O2" s="41">
        <v>0.27912999999999999</v>
      </c>
      <c r="P2" s="40">
        <f>O2*N2</f>
        <v>527.5557</v>
      </c>
      <c r="Q2" s="42">
        <f>P2/L2</f>
        <v>0.51569472140762462</v>
      </c>
    </row>
    <row r="3" spans="1:17" s="3" customFormat="1" ht="20.100000000000001" customHeight="1" x14ac:dyDescent="0.25">
      <c r="A3" s="34" t="s">
        <v>212</v>
      </c>
      <c r="B3" s="35" t="s">
        <v>201</v>
      </c>
      <c r="C3" s="35" t="s">
        <v>202</v>
      </c>
      <c r="D3" s="35" t="s">
        <v>110</v>
      </c>
      <c r="E3" s="43">
        <v>2.5000000000000001E-2</v>
      </c>
      <c r="F3" s="37" t="s">
        <v>17</v>
      </c>
      <c r="G3" s="38">
        <v>21</v>
      </c>
      <c r="H3" s="39">
        <f>G3/SUM($G$2:$G$4)</f>
        <v>0.36206896551724138</v>
      </c>
      <c r="I3" s="40">
        <v>671.28</v>
      </c>
      <c r="J3" s="39">
        <f>I3/SUM($I$2:$I$4)</f>
        <v>0.37130988400714654</v>
      </c>
      <c r="K3" s="40">
        <f>I3/G3</f>
        <v>31.965714285714284</v>
      </c>
      <c r="L3" s="38">
        <v>852</v>
      </c>
      <c r="M3" s="40">
        <f>K3/L3</f>
        <v>3.7518443997317234E-2</v>
      </c>
      <c r="N3" s="38">
        <v>1500</v>
      </c>
      <c r="O3" s="41">
        <v>0.27912999999999999</v>
      </c>
      <c r="P3" s="40">
        <f>O3*N3</f>
        <v>418.69499999999999</v>
      </c>
      <c r="Q3" s="42">
        <f>P3/L3</f>
        <v>0.49142605633802816</v>
      </c>
    </row>
    <row r="4" spans="1:17" s="3" customFormat="1" ht="20.100000000000001" customHeight="1" x14ac:dyDescent="0.25">
      <c r="A4" s="34" t="s">
        <v>304</v>
      </c>
      <c r="B4" s="35" t="s">
        <v>201</v>
      </c>
      <c r="C4" s="35" t="s">
        <v>202</v>
      </c>
      <c r="D4" s="35" t="s">
        <v>110</v>
      </c>
      <c r="E4" s="36">
        <v>0.05</v>
      </c>
      <c r="F4" s="37" t="s">
        <v>17</v>
      </c>
      <c r="G4" s="38">
        <v>3</v>
      </c>
      <c r="H4" s="39">
        <f>G4/SUM($G$2:$G$4)</f>
        <v>5.1724137931034482E-2</v>
      </c>
      <c r="I4" s="40">
        <v>71.87</v>
      </c>
      <c r="J4" s="39">
        <f>I4/SUM($I$2:$I$4)</f>
        <v>3.9753964610287247E-2</v>
      </c>
      <c r="K4" s="40">
        <f>I4/G4</f>
        <v>23.956666666666667</v>
      </c>
      <c r="L4" s="38">
        <v>90</v>
      </c>
      <c r="M4" s="40">
        <f>K4/L4</f>
        <v>0.26618518518518519</v>
      </c>
      <c r="N4" s="38">
        <v>150</v>
      </c>
      <c r="O4" s="41">
        <v>0.27912999999999999</v>
      </c>
      <c r="P4" s="40">
        <f>O4*N4</f>
        <v>41.869499999999995</v>
      </c>
      <c r="Q4" s="42">
        <f>P4/L4</f>
        <v>0.46521666666666661</v>
      </c>
    </row>
    <row r="5" spans="1:17" s="3" customFormat="1" ht="20.100000000000001" customHeight="1" x14ac:dyDescent="0.25">
      <c r="A5" s="81" t="s">
        <v>321</v>
      </c>
      <c r="B5" s="82" t="s">
        <v>201</v>
      </c>
      <c r="C5" s="82" t="s">
        <v>202</v>
      </c>
      <c r="D5" s="82" t="s">
        <v>110</v>
      </c>
      <c r="E5" s="91">
        <v>2.5000000000000001E-2</v>
      </c>
      <c r="F5" s="84" t="s">
        <v>17</v>
      </c>
      <c r="G5" s="85">
        <v>2</v>
      </c>
      <c r="H5" s="86">
        <f>G5/SUM($G$2:$G$4)</f>
        <v>3.4482758620689655E-2</v>
      </c>
      <c r="I5" s="87">
        <v>38.07</v>
      </c>
      <c r="J5" s="86">
        <f>I5/SUM($I$2:$I$4)</f>
        <v>2.1057930050280164E-2</v>
      </c>
      <c r="K5" s="87">
        <f>I5/G5</f>
        <v>19.035</v>
      </c>
      <c r="L5" s="85">
        <v>45</v>
      </c>
      <c r="M5" s="87">
        <f>K5/L5</f>
        <v>0.42299999999999999</v>
      </c>
      <c r="N5" s="85">
        <v>60</v>
      </c>
      <c r="O5" s="88">
        <v>0.32990999999999998</v>
      </c>
      <c r="P5" s="87">
        <f>O5*N5</f>
        <v>19.794599999999999</v>
      </c>
      <c r="Q5" s="92">
        <f>P5/L5</f>
        <v>0.43987999999999999</v>
      </c>
    </row>
  </sheetData>
  <sortState xmlns:xlrd2="http://schemas.microsoft.com/office/spreadsheetml/2017/richdata2" ref="A2:Q5">
    <sortCondition ref="C2:C5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diclofenac gel</vt:lpstr>
      <vt:lpstr>diclofenac solution</vt:lpstr>
      <vt:lpstr>Other Products</vt:lpstr>
      <vt:lpstr>diclofenac all percentages</vt:lpstr>
      <vt:lpstr>Topical Anesthetics All</vt:lpstr>
      <vt:lpstr>Lidocaine patch</vt:lpstr>
      <vt:lpstr>Lidocaine Other</vt:lpstr>
      <vt:lpstr>Lidocaine Combos</vt:lpstr>
      <vt:lpstr>lidocaine-prilocaine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Gorospe</dc:creator>
  <cp:lastModifiedBy>Silas, Antaeus@DIR</cp:lastModifiedBy>
  <dcterms:created xsi:type="dcterms:W3CDTF">2025-06-09T22:33:56Z</dcterms:created>
  <dcterms:modified xsi:type="dcterms:W3CDTF">2025-06-17T18:11:12Z</dcterms:modified>
</cp:coreProperties>
</file>